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65524" yWindow="48" windowWidth="19320" windowHeight="4140" tabRatio="763" firstSheet="1" activeTab="9"/>
  </bookViews>
  <sheets>
    <sheet name="AYLAR" sheetId="1" state="hidden" r:id="rId1"/>
    <sheet name="KOD" sheetId="2" r:id="rId2"/>
    <sheet name="YASAL" sheetId="3" r:id="rId3"/>
    <sheet name="MENÜ" sheetId="4" r:id="rId4"/>
    <sheet name="BİLGİLER" sheetId="5" r:id="rId5"/>
    <sheet name="UCRETLİ" sheetId="6" r:id="rId6"/>
    <sheet name="LİSTE" sheetId="7" r:id="rId7"/>
    <sheet name="BORDRO" sheetId="8" r:id="rId8"/>
    <sheet name="BANKA" sheetId="9" r:id="rId9"/>
    <sheet name="NAKİT2" sheetId="10" r:id="rId10"/>
    <sheet name="DİLEKCE" sheetId="11" r:id="rId11"/>
  </sheets>
  <externalReferences>
    <externalReference r:id="rId14"/>
    <externalReference r:id="rId15"/>
  </externalReferences>
  <definedNames>
    <definedName name="listeaylar" localSheetId="0">'AYLAR'!$B$1:$B$12</definedName>
    <definedName name="listeaylar">#REF!</definedName>
    <definedName name="listegenel">'KOD'!$B$3:$B$8</definedName>
    <definedName name="listesıra">'AYLAR'!$A$1:$A$12</definedName>
    <definedName name="_xlnm.Print_Area" localSheetId="10">'DİLEKCE'!$A$1:$W$43</definedName>
    <definedName name="_xlnm.Print_Area" localSheetId="9">'NAKİT2'!$A$3:$V$69</definedName>
    <definedName name="_xlnm.Print_Area" localSheetId="5">'UCRETLİ'!$A$3:$AL$48</definedName>
    <definedName name="_xlnm.Print_Titles" localSheetId="6">'LİSTE'!$1:$1</definedName>
    <definedName name="Z_A0A7A596_CD8B_4F2B_82FE_5DA299AC9278_.wvu.Cols" localSheetId="9" hidden="1">'NAKİT2'!$Q:$Q</definedName>
    <definedName name="Z_A0A7A596_CD8B_4F2B_82FE_5DA299AC9278_.wvu.PrintArea" localSheetId="9" hidden="1">'NAKİT2'!$A$3:$V$67</definedName>
  </definedNames>
  <calcPr fullCalcOnLoad="1"/>
</workbook>
</file>

<file path=xl/sharedStrings.xml><?xml version="1.0" encoding="utf-8"?>
<sst xmlns="http://schemas.openxmlformats.org/spreadsheetml/2006/main" count="488" uniqueCount="348">
  <si>
    <t>Kurumsal Kod</t>
  </si>
  <si>
    <t>Saymanlık Kodu :</t>
  </si>
  <si>
    <t>Saymanlık Adı:</t>
  </si>
  <si>
    <t>Kurum Adı :</t>
  </si>
  <si>
    <t>İl  Adı:</t>
  </si>
  <si>
    <t>Düzenleme Tarihi :</t>
  </si>
  <si>
    <t>Şef</t>
  </si>
  <si>
    <t>Memur</t>
  </si>
  <si>
    <t>KESİNTİLER</t>
  </si>
  <si>
    <t>Damga Vergisi</t>
  </si>
  <si>
    <t>Kesinti Toplamı</t>
  </si>
  <si>
    <t>İmzası        :</t>
  </si>
  <si>
    <t/>
  </si>
  <si>
    <t>Tahakkuk Toplamı</t>
  </si>
  <si>
    <t>Bütçe Yılı</t>
  </si>
  <si>
    <t>Mahasebe  Birim Kodu</t>
  </si>
  <si>
    <t>Mauhasebe Birim Adı</t>
  </si>
  <si>
    <t xml:space="preserve">İlgilinin </t>
  </si>
  <si>
    <t>Adı, Soyadı</t>
  </si>
  <si>
    <t xml:space="preserve">                                                                                                                                                                                                                                                               </t>
  </si>
  <si>
    <t>Kurum-Birim
Kodu</t>
  </si>
  <si>
    <t>Birim</t>
  </si>
  <si>
    <t>Yevmiyenin</t>
  </si>
  <si>
    <t>Tarihi</t>
  </si>
  <si>
    <t>T.C. /Vergi Kimlik No</t>
  </si>
  <si>
    <t>No.su</t>
  </si>
  <si>
    <t>Banka Şube Adı</t>
  </si>
  <si>
    <t>Kurum Adı</t>
  </si>
  <si>
    <t>Birim Adı</t>
  </si>
  <si>
    <t>Bağlı Olduğu Vergi Dairesi</t>
  </si>
  <si>
    <t>Fonksiyonel Kod</t>
  </si>
  <si>
    <t>Finans.</t>
  </si>
  <si>
    <t xml:space="preserve">Ekonomik </t>
  </si>
  <si>
    <t>T u t a r</t>
  </si>
  <si>
    <t>Hesap No.</t>
  </si>
  <si>
    <t>Kodu</t>
  </si>
  <si>
    <t>Y.Hesap Kodu</t>
  </si>
  <si>
    <t>B o r ç</t>
  </si>
  <si>
    <t>A l a c a k</t>
  </si>
  <si>
    <t>Hesap / Ayrıntı Adı</t>
  </si>
  <si>
    <t>TL</t>
  </si>
  <si>
    <t>Kr</t>
  </si>
  <si>
    <t>Damga vergisi</t>
  </si>
  <si>
    <t>T o p l a m</t>
  </si>
  <si>
    <t>Bütçe Gideri tahakkuk toplamı</t>
  </si>
  <si>
    <t xml:space="preserve">Yukarıda yazılı </t>
  </si>
  <si>
    <t>TL. tahakkuk ettirilmiştir.  Ödenmesi / Mahsubu gerekir.</t>
  </si>
  <si>
    <t>Bütçe Gideri tahakkuk ettirilmiştir.  Ödenmesi / Mahsubu gerekir.</t>
  </si>
  <si>
    <t>Kontrol edilmiş ve uygun görülmüştür.</t>
  </si>
  <si>
    <t>Ödeme Emri
Belgesi No.</t>
  </si>
  <si>
    <t>Bütçe Gideri 
Tahakkuk toplamı</t>
  </si>
  <si>
    <t>Özel Gider
İndirimi toplamı</t>
  </si>
  <si>
    <t>Ödenmesi Gereken</t>
  </si>
  <si>
    <t>Çek / Gönderme                Emri No.</t>
  </si>
  <si>
    <t>TETKİK EDEN</t>
  </si>
  <si>
    <t>Muhasebe Yetkilisi Yrd.</t>
  </si>
  <si>
    <t>AÇIKLAMA VE EKLER</t>
  </si>
  <si>
    <t>ÖDEMEYE ESAS BELGENİN</t>
  </si>
  <si>
    <t>Türü</t>
  </si>
  <si>
    <t>Tutarı</t>
  </si>
  <si>
    <t>Uygundur</t>
  </si>
  <si>
    <t>Ödeyiniz / Mahsup Ediniz</t>
  </si>
  <si>
    <t>Harcama Yetkilisi</t>
  </si>
  <si>
    <t>Muhasebe Yetkilisi</t>
  </si>
  <si>
    <t xml:space="preserve">Yalnız   : </t>
  </si>
  <si>
    <t>aldım.</t>
  </si>
  <si>
    <t>G.B.M.Y. Örnek: 1/A</t>
  </si>
  <si>
    <t>(*) Gerçekleştirme görevlileri arasından harcama yetkilisince görevlendirilen kişi tarafından imzalanacaktır.</t>
  </si>
  <si>
    <t>Bütçe yılı</t>
  </si>
  <si>
    <t>Ödenecek Ay</t>
  </si>
  <si>
    <t>KURUM BİLGİLERİ :</t>
  </si>
  <si>
    <t>Bağlı olduğu vergi dairesi :</t>
  </si>
  <si>
    <t>Sayfa :</t>
  </si>
  <si>
    <t>Adı ve Soyadı</t>
  </si>
  <si>
    <t>ADET</t>
  </si>
  <si>
    <t>EKLER</t>
  </si>
  <si>
    <t xml:space="preserve">İMZA YETKİLİLERİ </t>
  </si>
  <si>
    <t>Unvanı        :</t>
  </si>
  <si>
    <t xml:space="preserve">      Yerleşim yeri :</t>
  </si>
  <si>
    <t>Muhasebe İmza Yetki Limiti :</t>
  </si>
  <si>
    <t>ADI VE SOYADI</t>
  </si>
  <si>
    <t>Nakli Yekün</t>
  </si>
  <si>
    <t>Sayfa top. :</t>
  </si>
  <si>
    <t>Genel top. :</t>
  </si>
  <si>
    <t>S.No</t>
  </si>
  <si>
    <t>S.N.</t>
  </si>
  <si>
    <t>Finans</t>
  </si>
  <si>
    <t>D.V. Kodu</t>
  </si>
  <si>
    <t>….Hesap Kodu</t>
  </si>
  <si>
    <t xml:space="preserve"> Kurumsal Kod</t>
  </si>
  <si>
    <t>Banka IBAN No</t>
  </si>
  <si>
    <t>Banka IBANNumarası</t>
  </si>
  <si>
    <t>Tahakkuk</t>
  </si>
  <si>
    <t>Ele Geçen</t>
  </si>
  <si>
    <t>Banka Listesi</t>
  </si>
  <si>
    <t>ÖDEME EMRİ BELGESİ</t>
  </si>
  <si>
    <t>Ödeme Türü :</t>
  </si>
  <si>
    <t>Şube Müdürü</t>
  </si>
  <si>
    <t>Behçet YAYIKÇI</t>
  </si>
  <si>
    <t>UNVANI</t>
  </si>
  <si>
    <t>Bağlı olunan genel müdürlük</t>
  </si>
  <si>
    <t>Kurumsal Kod :</t>
  </si>
  <si>
    <t>Fonksiyonel Kod :</t>
  </si>
  <si>
    <t>Finansman Kod :</t>
  </si>
  <si>
    <t>Ekonomik Kod :</t>
  </si>
  <si>
    <t>DV kodu :</t>
  </si>
  <si>
    <t>Hesap kodu :</t>
  </si>
  <si>
    <t>Bağlı olduğu genel müdürlük :</t>
  </si>
  <si>
    <t>01</t>
  </si>
  <si>
    <t>OCAK</t>
  </si>
  <si>
    <t>02</t>
  </si>
  <si>
    <t>ŞUBAT</t>
  </si>
  <si>
    <t>03</t>
  </si>
  <si>
    <t>MART</t>
  </si>
  <si>
    <t>04</t>
  </si>
  <si>
    <t>NİSAN</t>
  </si>
  <si>
    <t>05</t>
  </si>
  <si>
    <t>MAYIS</t>
  </si>
  <si>
    <t>06</t>
  </si>
  <si>
    <t>HAZİRAN</t>
  </si>
  <si>
    <t>07</t>
  </si>
  <si>
    <t>TEMMUZ</t>
  </si>
  <si>
    <t>08</t>
  </si>
  <si>
    <t>AĞUSTOS</t>
  </si>
  <si>
    <t>09</t>
  </si>
  <si>
    <t>EYLÜL</t>
  </si>
  <si>
    <t>10</t>
  </si>
  <si>
    <t>EKİM</t>
  </si>
  <si>
    <t>11</t>
  </si>
  <si>
    <t>KASIM</t>
  </si>
  <si>
    <t>12</t>
  </si>
  <si>
    <t>ARALIK</t>
  </si>
  <si>
    <t>Sürüm No:</t>
  </si>
  <si>
    <t>Ekonomik Ay Kodu</t>
  </si>
  <si>
    <t>İlçe Adı :</t>
  </si>
  <si>
    <t>Gerçekleştirme Görevlisi (MEM):</t>
  </si>
  <si>
    <t>Harcama Yetkilisi (MEM)  :</t>
  </si>
  <si>
    <t>İşçi TCKN</t>
  </si>
  <si>
    <t>Banka</t>
  </si>
  <si>
    <t xml:space="preserve">İŞLEM TİPİ : </t>
  </si>
  <si>
    <t>1-Harcama</t>
  </si>
  <si>
    <t>Harcama Tipi :</t>
  </si>
  <si>
    <t>Fonksiyon</t>
  </si>
  <si>
    <t>Harcama Türü</t>
  </si>
  <si>
    <t>Tutar  (brüt)</t>
  </si>
  <si>
    <t>Bütçe Yansıması</t>
  </si>
  <si>
    <t>4-Kesinti</t>
  </si>
  <si>
    <t>ELE GEÇEN</t>
  </si>
  <si>
    <t xml:space="preserve">İŞLEM TİPİ :      </t>
  </si>
  <si>
    <t>325-Hesap</t>
  </si>
  <si>
    <t>Hesap tipi</t>
  </si>
  <si>
    <t>325-0.0.0.0</t>
  </si>
  <si>
    <t>Tutar  (NET)</t>
  </si>
  <si>
    <t>HARCAMA YÖNETİM SİSTEMİ GİRİŞ İŞLEMLERİ</t>
  </si>
  <si>
    <t>Ondalık ayraç nokta ile</t>
  </si>
  <si>
    <t>Genel Bütçe</t>
  </si>
  <si>
    <t xml:space="preserve"> yı seçiniz.</t>
  </si>
  <si>
    <t xml:space="preserve"> ı seçiniz.</t>
  </si>
  <si>
    <t>Ödeme Belgesi Dök</t>
  </si>
  <si>
    <t>Muhasebe Birimine Gönder butonlarına tıklayınız.</t>
  </si>
  <si>
    <t>Ödeme Belgesi oluştur</t>
  </si>
  <si>
    <t>HARCAMA (BRÜT BURS TUTARI)</t>
  </si>
  <si>
    <t>Açılır listeden seçilecek kodlar</t>
  </si>
  <si>
    <t>Kurum türüne göre farklı</t>
  </si>
  <si>
    <t>KABUL</t>
  </si>
  <si>
    <t>BU  PROGRAM BİR BEHÇET YAYIKÇI HİZMETİDİR</t>
  </si>
  <si>
    <t>HYS ' de sırasıyla</t>
  </si>
  <si>
    <t>Detay kayıt ekle 'ye tıklayınız</t>
  </si>
  <si>
    <t>Detay kayıt ekle 'ye tıklayınız.</t>
  </si>
  <si>
    <t>(Mühür)</t>
  </si>
  <si>
    <t>DUA EDİN YETER</t>
  </si>
  <si>
    <t>Kurum Kodu :</t>
  </si>
  <si>
    <t>BANKA LİSTESİ</t>
  </si>
  <si>
    <t>Muhasebe Biriminin Adı</t>
  </si>
  <si>
    <t>Muhasebe Biriminin Kodu</t>
  </si>
  <si>
    <t>Harcama Biriminin Adı</t>
  </si>
  <si>
    <t>Harcama Biriminin Kodu</t>
  </si>
  <si>
    <t>Banka Adı</t>
  </si>
  <si>
    <t>Şube Adı</t>
  </si>
  <si>
    <t>Aylığın Ait Olduğu Yıl</t>
  </si>
  <si>
    <t>Aylığın Ait Olduğu Ay</t>
  </si>
  <si>
    <t>ALACAKLILARIN</t>
  </si>
  <si>
    <t>SN</t>
  </si>
  <si>
    <t>T.C. Kimlik No</t>
  </si>
  <si>
    <t>Adı Soyadı</t>
  </si>
  <si>
    <t>Unvanı</t>
  </si>
  <si>
    <t>Banka Hesap No / IBAN</t>
  </si>
  <si>
    <t>Ödenecek Net Aylık Tutar</t>
  </si>
  <si>
    <t>NAKLİ YEKUN:</t>
  </si>
  <si>
    <t>Sayfa Toplamı :</t>
  </si>
  <si>
    <t>TOPLAM :</t>
  </si>
  <si>
    <t>Yaziyle:</t>
  </si>
  <si>
    <t>Bordro Kayıtlarına Uygundur.</t>
  </si>
  <si>
    <t>Kontrol Edilmiştir.</t>
  </si>
  <si>
    <t>Gerçekleştirme Görevlisi</t>
  </si>
  <si>
    <t>(İmza)(mühür)</t>
  </si>
  <si>
    <t>(İmza)</t>
  </si>
  <si>
    <t>Not: 17/07/29012 tarihli ve 28356 SRG' de yayımlanan 1 sıra nolu tebliğe uygundur.</t>
  </si>
  <si>
    <t>TCKN</t>
  </si>
  <si>
    <t>Sayfa No:</t>
  </si>
  <si>
    <t>Banka Adı- Şube:</t>
  </si>
  <si>
    <t>İLÇE</t>
  </si>
  <si>
    <t>Tokat</t>
  </si>
  <si>
    <t>Erbaa</t>
  </si>
  <si>
    <t>Bekir ASLAN</t>
  </si>
  <si>
    <t>İlçe Milli Eğitim Müdürü</t>
  </si>
  <si>
    <t>İbrahim ÖZKURT</t>
  </si>
  <si>
    <t>İlçe Millî Eğitim Müdürlüğü</t>
  </si>
  <si>
    <t>il-ilçe seçimine göre otomatik</t>
  </si>
  <si>
    <t xml:space="preserve"> IBAN No:</t>
  </si>
  <si>
    <t>Ait Olduğu Ay:</t>
  </si>
  <si>
    <t>GÜNLÜK ÇALIŞMA SAATLERİ</t>
  </si>
  <si>
    <t xml:space="preserve"> DÜZENLEYEN:</t>
  </si>
  <si>
    <t xml:space="preserve"> OKUL /KURUM MÜDÜRÜ:</t>
  </si>
  <si>
    <t>Adı Soyadı :</t>
  </si>
  <si>
    <t>Adı ve Soyadı :</t>
  </si>
  <si>
    <t>Unvanı     :</t>
  </si>
  <si>
    <t>İmzası     :</t>
  </si>
  <si>
    <t>Göreve Başlama Yazısı</t>
  </si>
  <si>
    <t>Aylık Katsayı :</t>
  </si>
  <si>
    <t>Gösterge :</t>
  </si>
  <si>
    <t>.</t>
  </si>
  <si>
    <t>Aylık Çalışma Saati</t>
  </si>
  <si>
    <t>Gösterge</t>
  </si>
  <si>
    <t>Aylık Katsayı</t>
  </si>
  <si>
    <t>Saat Ücreti</t>
  </si>
  <si>
    <t>AY SEÇİNİZ:</t>
  </si>
  <si>
    <t>BELGE DÜZENLENEN AY :</t>
  </si>
  <si>
    <t>Bu ayın ilk gününün tarihi :</t>
  </si>
  <si>
    <t>Bu ayın son gününün tarihi:</t>
  </si>
  <si>
    <t>DV Oranı :</t>
  </si>
  <si>
    <t>Çeşitli Ödemeleri Bordrosu (Örnek 13)</t>
  </si>
  <si>
    <t>Aylık Puantaj</t>
  </si>
  <si>
    <t>Valilik Oluru</t>
  </si>
  <si>
    <t>İSG Hizmetleri Görevlendirme Ücreti</t>
  </si>
  <si>
    <t>SNO</t>
  </si>
  <si>
    <t>Gelir  Vergisi</t>
  </si>
  <si>
    <t>T.C.KİMLİK NO</t>
  </si>
  <si>
    <t>ALACAKLININ</t>
  </si>
  <si>
    <t>Aylık Saat Toplamı</t>
  </si>
  <si>
    <t>Gelir Vergisi</t>
  </si>
  <si>
    <t>Tokat-Erbaa</t>
  </si>
  <si>
    <t>İlçe Millî Eğitim Müdürlüğü(285)</t>
  </si>
  <si>
    <t>Münferit Personel Gideri</t>
  </si>
  <si>
    <t>GİDER YANSITMA HESABI</t>
  </si>
  <si>
    <t>GELİR YANSITMA HESABI</t>
  </si>
  <si>
    <t>Kurum Vergi Kimlik No :</t>
  </si>
  <si>
    <t xml:space="preserve"> tahakkuk ettirilmiştir.</t>
  </si>
  <si>
    <t xml:space="preserve"> KURUM MÜDÜRÜ:</t>
  </si>
  <si>
    <t>AÇIKLAMA:</t>
  </si>
  <si>
    <t>TAHAKKUK EDEN ALACAĞIN</t>
  </si>
  <si>
    <t>Net Ele Geçen</t>
  </si>
  <si>
    <t>AÇIKLAMA :</t>
  </si>
  <si>
    <t xml:space="preserve"> Açıklama:</t>
  </si>
  <si>
    <t xml:space="preserve"> saat çalışma yapılmıştır.</t>
  </si>
  <si>
    <t>M.E.B: Destek Hizmetleri Genel Müdürlüğünün 19/08/2014 tarihli ve 2014/16 sayılı genelgeleri:</t>
  </si>
  <si>
    <t>(Madde 5-c)</t>
  </si>
  <si>
    <t>(Madde 3)</t>
  </si>
  <si>
    <t>Copyright© Behçet YAYIKÇI -Erbaa İlçe MEM Şube Müdürü</t>
  </si>
  <si>
    <t>Alacaklının T.C.Kimlik no veya</t>
  </si>
  <si>
    <t>Kurumun Vergi kimlik numarası</t>
  </si>
  <si>
    <t>İş Sağlığı ve Güvenliği Hizmetleri Görevlendirme Ücretleri</t>
  </si>
  <si>
    <t>630-1.1.5.2</t>
  </si>
  <si>
    <t>1.3.9.0</t>
  </si>
  <si>
    <t>830-1.1.5.2</t>
  </si>
  <si>
    <t>İlçe MEM</t>
  </si>
  <si>
    <t>13-1-00-62-285 (iller 290)</t>
  </si>
  <si>
    <t>800-1.5.1.1</t>
  </si>
  <si>
    <t xml:space="preserve">Tutar </t>
  </si>
  <si>
    <t>NOT : PUANTAJ CETVELİNE ÇALIŞILAN HER GÜN EN FAZLA 4 (dört) SAAT OLARAK İŞLENMELİ, AYLIK ÇALIŞMA SÜRESİ 80 (seksen) SAATİ GEÇMEMELİDİR.</t>
  </si>
  <si>
    <t>YIL :</t>
  </si>
  <si>
    <t>Milli Eğitim Müdürlüğü</t>
  </si>
  <si>
    <t>BANKA ADI - ŞUBE ADI</t>
  </si>
  <si>
    <t>İSG Uzmanı</t>
  </si>
  <si>
    <t>TR123456789012345678904444</t>
  </si>
  <si>
    <t>Malmüdürü</t>
  </si>
  <si>
    <t>Düzenleyen (Çizelge):</t>
  </si>
  <si>
    <t>Altan KALKIN</t>
  </si>
  <si>
    <t>KURUM BANKA BİLGİLERİ</t>
  </si>
  <si>
    <t>İl-İlçe                 :</t>
  </si>
  <si>
    <t>Kurum :</t>
  </si>
  <si>
    <t>İl-İlçe :</t>
  </si>
  <si>
    <t>Kurumu :</t>
  </si>
  <si>
    <t>MİLLİ EĞİTİM BAKANLIĞI</t>
  </si>
  <si>
    <t>Üst Kurum</t>
  </si>
  <si>
    <t>Gerçekleştirme Görevlisi*</t>
  </si>
  <si>
    <t>1.Muhasebe Yetkilisi :</t>
  </si>
  <si>
    <t>2.Muhasebe Yetkilisi :</t>
  </si>
  <si>
    <t>Erbaa Malmüdürlüğü</t>
  </si>
  <si>
    <t>ÇALIŞTIĞI TOPLAM</t>
  </si>
  <si>
    <t>Saat</t>
  </si>
  <si>
    <t>Gün</t>
  </si>
  <si>
    <t>Salı</t>
  </si>
  <si>
    <t>Çarşamba</t>
  </si>
  <si>
    <t>Perşembe</t>
  </si>
  <si>
    <t>Cuma</t>
  </si>
  <si>
    <t>Cumartesi</t>
  </si>
  <si>
    <t>Pazar</t>
  </si>
  <si>
    <t>Pazartesi</t>
  </si>
  <si>
    <t>1 OCAK YILBAŞI TATİLİ (RESMİ TATİL)</t>
  </si>
  <si>
    <t xml:space="preserve">2016 Mali Yılı Ocak ayında İSG hizmetleri görevlendirme ücreti olarak </t>
  </si>
  <si>
    <t>Ocak</t>
  </si>
  <si>
    <t>MALİ ALACAK DİLEKÇESİ</t>
  </si>
  <si>
    <t xml:space="preserve">GÖREVİ  (Görev yeri)                               </t>
  </si>
  <si>
    <t xml:space="preserve">ÜNVANI                                  </t>
  </si>
  <si>
    <t xml:space="preserve">ADI  SOYADI                        </t>
  </si>
  <si>
    <t xml:space="preserve">BABA ADI                            </t>
  </si>
  <si>
    <t xml:space="preserve">MEMLEKETİ                        </t>
  </si>
  <si>
    <t xml:space="preserve">DOĞUM TARİHİ                 </t>
  </si>
  <si>
    <t xml:space="preserve">MEMURİYETE BAŞLAMA TARİHİ  :   </t>
  </si>
  <si>
    <t xml:space="preserve">SİCİL NO / SSK NO                           </t>
  </si>
  <si>
    <t xml:space="preserve">T.C. KİMLİK NO                </t>
  </si>
  <si>
    <t>Özü :</t>
  </si>
  <si>
    <t xml:space="preserve">                 Bilindiği üzere 6331 Sayılı İş Sağlığı ve Güvenliği Kanunu uyarınca İş Güvenliği Uzmanı olarak atanmış/görev yapmaktayım.</t>
  </si>
  <si>
    <t xml:space="preserve">                  Gereğinin yapılmasını arz ederim.   …/…./20</t>
  </si>
  <si>
    <t>İmza :</t>
  </si>
  <si>
    <t>Ek:</t>
  </si>
  <si>
    <t>(    )</t>
  </si>
  <si>
    <t>Aylık Puantaj ( 1 sayfa)</t>
  </si>
  <si>
    <t>Atama Onayı (1 sayfa)</t>
  </si>
  <si>
    <t>IBAN NO:</t>
  </si>
  <si>
    <t>(imza-mühür)</t>
  </si>
  <si>
    <t>İG Uzmanı İlave Ücreti.</t>
  </si>
  <si>
    <t>(Destek Hizmetleri Şubesi Muhasebe Birimi)</t>
  </si>
  <si>
    <t>2016-3</t>
  </si>
  <si>
    <t>Sürüm No:-2016-3</t>
  </si>
  <si>
    <t>Sürüm:2016-3</t>
  </si>
  <si>
    <t xml:space="preserve">2016 Mali Yılı  Ocak ayında kurumumuzda görevli İSG Uzmanı tarafından toplam </t>
  </si>
  <si>
    <t>Kime Ödenecek ?</t>
  </si>
  <si>
    <t>Rasim GÜNDÜZ-1</t>
  </si>
  <si>
    <t>Rasim GÜNDÜZ-2</t>
  </si>
  <si>
    <t>Rasim GÜNDÜZ-3</t>
  </si>
  <si>
    <t>Rasim GÜNDÜZ-4</t>
  </si>
  <si>
    <t>Rasim GÜNDÜZ-5</t>
  </si>
  <si>
    <t>GÖREV YERİ</t>
  </si>
  <si>
    <t>Erbaa Mesleki ve Teknik Anadolu Lisesi-2</t>
  </si>
  <si>
    <t>TR123456789012345678901232</t>
  </si>
  <si>
    <t>Ziraat Bankası-</t>
  </si>
  <si>
    <t>İG Uzmanı-1</t>
  </si>
  <si>
    <t>İG Uzmanı-2</t>
  </si>
  <si>
    <t>İG Uzmanı-3</t>
  </si>
  <si>
    <t>İG Uzmanı-4</t>
  </si>
  <si>
    <t>İG Uzmanı-5</t>
  </si>
  <si>
    <t xml:space="preserve">İmzanın istihkak sahibi  </t>
  </si>
  <si>
    <t>Garanti Bankası-Erbaa Şubesi-2</t>
  </si>
  <si>
    <t>Kişiye</t>
  </si>
  <si>
    <t>BANKA ADI :</t>
  </si>
  <si>
    <t>e' ait olduğu tasdik olunur.</t>
  </si>
</sst>
</file>

<file path=xl/styles.xml><?xml version="1.0" encoding="utf-8"?>
<styleSheet xmlns="http://schemas.openxmlformats.org/spreadsheetml/2006/main">
  <numFmts count="25">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00"/>
    <numFmt numFmtId="174" formatCode="000\ 000\ 0000"/>
    <numFmt numFmtId="175" formatCode="yyyy"/>
    <numFmt numFmtId="176" formatCode="dd/mm/yyyy"/>
    <numFmt numFmtId="177" formatCode="&quot;....&quot;\.mm/yyyy"/>
    <numFmt numFmtId="178" formatCode="&quot;....&quot;mm/yyyy"/>
    <numFmt numFmtId="179" formatCode="_-* #,##0.00\ [$€-1]_-;\-* #,##0.00\ [$€-1]_-;_-* &quot;-&quot;??\ [$€-1]_-"/>
    <numFmt numFmtId="180" formatCode="[$-41F]dd\ mmmm\ yyyy\ dddd"/>
  </numFmts>
  <fonts count="105">
    <font>
      <sz val="10"/>
      <name val="Arial"/>
      <family val="0"/>
    </font>
    <font>
      <sz val="11"/>
      <color indexed="8"/>
      <name val="Calibri"/>
      <family val="2"/>
    </font>
    <font>
      <sz val="8"/>
      <name val="Arial"/>
      <family val="2"/>
    </font>
    <font>
      <b/>
      <sz val="10"/>
      <name val="Arial"/>
      <family val="2"/>
    </font>
    <font>
      <sz val="10"/>
      <name val="Arial Tur"/>
      <family val="0"/>
    </font>
    <font>
      <b/>
      <sz val="12"/>
      <name val="Arial Tur"/>
      <family val="2"/>
    </font>
    <font>
      <b/>
      <sz val="10"/>
      <name val="Arial Tur"/>
      <family val="0"/>
    </font>
    <font>
      <sz val="11"/>
      <color indexed="9"/>
      <name val="Calibri"/>
      <family val="2"/>
    </font>
    <font>
      <i/>
      <sz val="11"/>
      <color indexed="23"/>
      <name val="Calibri"/>
      <family val="2"/>
    </font>
    <font>
      <b/>
      <sz val="18"/>
      <color indexed="62"/>
      <name val="Cambria"/>
      <family val="2"/>
    </font>
    <font>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10"/>
      <name val="Calibri"/>
      <family val="2"/>
    </font>
    <font>
      <b/>
      <sz val="11"/>
      <color indexed="9"/>
      <name val="Calibri"/>
      <family val="2"/>
    </font>
    <font>
      <sz val="11"/>
      <color indexed="17"/>
      <name val="Calibri"/>
      <family val="2"/>
    </font>
    <font>
      <sz val="11"/>
      <color indexed="20"/>
      <name val="Calibri"/>
      <family val="2"/>
    </font>
    <font>
      <sz val="11"/>
      <color indexed="19"/>
      <name val="Calibri"/>
      <family val="2"/>
    </font>
    <font>
      <b/>
      <sz val="11"/>
      <color indexed="8"/>
      <name val="Calibri"/>
      <family val="2"/>
    </font>
    <font>
      <b/>
      <sz val="12"/>
      <name val="Times New Roman"/>
      <family val="1"/>
    </font>
    <font>
      <sz val="12"/>
      <name val="Times New Roman"/>
      <family val="1"/>
    </font>
    <font>
      <sz val="10"/>
      <name val="Times New Roman"/>
      <family val="1"/>
    </font>
    <font>
      <b/>
      <sz val="10"/>
      <name val="Times New Roman"/>
      <family val="1"/>
    </font>
    <font>
      <sz val="8"/>
      <color indexed="8"/>
      <name val="Arial"/>
      <family val="2"/>
    </font>
    <font>
      <b/>
      <sz val="14"/>
      <color indexed="8"/>
      <name val="Arial"/>
      <family val="2"/>
    </font>
    <font>
      <b/>
      <sz val="14"/>
      <name val="Arial"/>
      <family val="2"/>
    </font>
    <font>
      <sz val="10"/>
      <color indexed="8"/>
      <name val="Arial"/>
      <family val="2"/>
    </font>
    <font>
      <sz val="12"/>
      <name val="Arial Tur"/>
      <family val="2"/>
    </font>
    <font>
      <sz val="12"/>
      <name val="Arial"/>
      <family val="2"/>
    </font>
    <font>
      <sz val="12"/>
      <color indexed="8"/>
      <name val="Arial"/>
      <family val="2"/>
    </font>
    <font>
      <u val="single"/>
      <sz val="10"/>
      <color indexed="8"/>
      <name val="Arial"/>
      <family val="2"/>
    </font>
    <font>
      <b/>
      <sz val="10"/>
      <color indexed="8"/>
      <name val="Arial"/>
      <family val="2"/>
    </font>
    <font>
      <b/>
      <sz val="10"/>
      <color indexed="10"/>
      <name val="Arial"/>
      <family val="2"/>
    </font>
    <font>
      <sz val="11"/>
      <name val="Times New Roman"/>
      <family val="1"/>
    </font>
    <font>
      <b/>
      <sz val="11"/>
      <name val="Times New Roman"/>
      <family val="1"/>
    </font>
    <font>
      <b/>
      <i/>
      <sz val="12"/>
      <color indexed="9"/>
      <name val="Arial Tur"/>
      <family val="2"/>
    </font>
    <font>
      <sz val="9"/>
      <name val="Times New Roman"/>
      <family val="1"/>
    </font>
    <font>
      <b/>
      <sz val="20"/>
      <name val="Times New Roman"/>
      <family val="1"/>
    </font>
    <font>
      <sz val="8"/>
      <name val="Times New Roman"/>
      <family val="1"/>
    </font>
    <font>
      <b/>
      <sz val="9"/>
      <name val="Times New Roman"/>
      <family val="1"/>
    </font>
    <font>
      <b/>
      <sz val="10"/>
      <color indexed="10"/>
      <name val="Times New Roman"/>
      <family val="1"/>
    </font>
    <font>
      <b/>
      <sz val="12"/>
      <color indexed="10"/>
      <name val="Times New Roman"/>
      <family val="1"/>
    </font>
    <font>
      <b/>
      <sz val="11"/>
      <name val="Arial"/>
      <family val="2"/>
    </font>
    <font>
      <sz val="11"/>
      <name val="Arial"/>
      <family val="2"/>
    </font>
    <font>
      <sz val="11"/>
      <name val="Tahoma"/>
      <family val="2"/>
    </font>
    <font>
      <sz val="11"/>
      <name val="Arial Tur"/>
      <family val="2"/>
    </font>
    <font>
      <sz val="8"/>
      <name val="Arial Tur"/>
      <family val="0"/>
    </font>
    <font>
      <b/>
      <sz val="12"/>
      <color indexed="10"/>
      <name val="Arial"/>
      <family val="2"/>
    </font>
    <font>
      <b/>
      <sz val="11"/>
      <color indexed="10"/>
      <name val="Arial"/>
      <family val="2"/>
    </font>
    <font>
      <sz val="11"/>
      <color indexed="10"/>
      <name val="Arial"/>
      <family val="2"/>
    </font>
    <font>
      <b/>
      <sz val="11"/>
      <color indexed="52"/>
      <name val="Calibri"/>
      <family val="2"/>
    </font>
    <font>
      <u val="single"/>
      <sz val="7.5"/>
      <color indexed="12"/>
      <name val="Arial Tur"/>
      <family val="0"/>
    </font>
    <font>
      <u val="single"/>
      <sz val="10"/>
      <color indexed="12"/>
      <name val="Arial Tur"/>
      <family val="0"/>
    </font>
    <font>
      <sz val="11"/>
      <color indexed="60"/>
      <name val="Calibri"/>
      <family val="2"/>
    </font>
    <font>
      <sz val="10"/>
      <name val="Verdana"/>
      <family val="2"/>
    </font>
    <font>
      <b/>
      <i/>
      <sz val="14"/>
      <color indexed="12"/>
      <name val="Arial"/>
      <family val="2"/>
    </font>
    <font>
      <b/>
      <sz val="11"/>
      <color indexed="9"/>
      <name val="Arial"/>
      <family val="2"/>
    </font>
    <font>
      <b/>
      <sz val="11"/>
      <color indexed="9"/>
      <name val="Arial Tur"/>
      <family val="2"/>
    </font>
    <font>
      <b/>
      <sz val="11"/>
      <name val="Arial Tur"/>
      <family val="0"/>
    </font>
    <font>
      <b/>
      <sz val="11"/>
      <color indexed="18"/>
      <name val="Arial"/>
      <family val="2"/>
    </font>
    <font>
      <b/>
      <sz val="11"/>
      <color indexed="60"/>
      <name val="Arial"/>
      <family val="2"/>
    </font>
    <font>
      <b/>
      <sz val="16"/>
      <color indexed="10"/>
      <name val="Arial"/>
      <family val="2"/>
    </font>
    <font>
      <u val="single"/>
      <sz val="12"/>
      <name val="Arial Tur"/>
      <family val="0"/>
    </font>
    <font>
      <u val="single"/>
      <sz val="8"/>
      <color indexed="8"/>
      <name val="Arial"/>
      <family val="2"/>
    </font>
    <font>
      <sz val="14"/>
      <name val="Arial"/>
      <family val="2"/>
    </font>
    <font>
      <sz val="8.5"/>
      <name val="Arial"/>
      <family val="2"/>
    </font>
    <font>
      <b/>
      <sz val="14"/>
      <color indexed="12"/>
      <name val="Arial"/>
      <family val="2"/>
    </font>
    <font>
      <sz val="7"/>
      <name val="Arial"/>
      <family val="2"/>
    </font>
    <font>
      <b/>
      <sz val="11"/>
      <color indexed="12"/>
      <name val="Arial"/>
      <family val="2"/>
    </font>
    <font>
      <b/>
      <sz val="12"/>
      <color indexed="12"/>
      <name val="Arial"/>
      <family val="2"/>
    </font>
    <font>
      <sz val="6"/>
      <name val="Times New Roman"/>
      <family val="1"/>
    </font>
    <font>
      <sz val="12"/>
      <color indexed="8"/>
      <name val="Calibri"/>
      <family val="2"/>
    </font>
    <font>
      <b/>
      <sz val="12"/>
      <color indexed="8"/>
      <name val="Calibri"/>
      <family val="2"/>
    </font>
    <font>
      <b/>
      <sz val="12"/>
      <color indexed="10"/>
      <name val="Calibri"/>
      <family val="2"/>
    </font>
    <font>
      <sz val="14"/>
      <color indexed="8"/>
      <name val="Calibri"/>
      <family val="2"/>
    </font>
    <font>
      <sz val="11"/>
      <color indexed="8"/>
      <name val="Verdana"/>
      <family val="2"/>
    </font>
    <font>
      <b/>
      <sz val="11"/>
      <color indexed="10"/>
      <name val="Verdana"/>
      <family val="2"/>
    </font>
    <font>
      <sz val="11"/>
      <color indexed="9"/>
      <name val="Arial"/>
      <family val="2"/>
    </font>
    <font>
      <sz val="12"/>
      <color indexed="9"/>
      <name val="Times New Roman"/>
      <family val="1"/>
    </font>
    <font>
      <b/>
      <sz val="11"/>
      <color indexed="8"/>
      <name val="Arial"/>
      <family val="2"/>
    </font>
    <font>
      <sz val="11"/>
      <color indexed="10"/>
      <name val="Tahoma"/>
      <family val="2"/>
    </font>
    <font>
      <b/>
      <u val="single"/>
      <sz val="12"/>
      <color indexed="10"/>
      <name val="Calibri"/>
      <family val="2"/>
    </font>
    <font>
      <b/>
      <sz val="16"/>
      <color indexed="8"/>
      <name val="Arial"/>
      <family val="2"/>
    </font>
    <font>
      <b/>
      <sz val="12"/>
      <color indexed="8"/>
      <name val="Arial"/>
      <family val="2"/>
    </font>
    <font>
      <b/>
      <sz val="12"/>
      <color indexed="9"/>
      <name val="Arial"/>
      <family val="2"/>
    </font>
    <font>
      <b/>
      <sz val="36"/>
      <color indexed="10"/>
      <name val="Calibri"/>
      <family val="2"/>
    </font>
    <font>
      <b/>
      <sz val="18"/>
      <color indexed="8"/>
      <name val="Arial"/>
      <family val="2"/>
    </font>
    <font>
      <b/>
      <sz val="14"/>
      <color indexed="10"/>
      <name val="Arial"/>
      <family val="2"/>
    </font>
    <font>
      <sz val="11"/>
      <color theme="1"/>
      <name val="Calibri"/>
      <family val="2"/>
    </font>
    <font>
      <b/>
      <sz val="11"/>
      <color rgb="FFFF0000"/>
      <name val="Arial"/>
      <family val="2"/>
    </font>
    <font>
      <sz val="12"/>
      <color theme="1"/>
      <name val="Calibri"/>
      <family val="2"/>
    </font>
    <font>
      <b/>
      <sz val="12"/>
      <color theme="1"/>
      <name val="Calibri"/>
      <family val="2"/>
    </font>
    <font>
      <b/>
      <sz val="12"/>
      <color rgb="FFFF0000"/>
      <name val="Calibri"/>
      <family val="2"/>
    </font>
    <font>
      <sz val="12"/>
      <color theme="1"/>
      <name val="Arial"/>
      <family val="2"/>
    </font>
    <font>
      <sz val="14"/>
      <color theme="1"/>
      <name val="Calibri"/>
      <family val="2"/>
    </font>
    <font>
      <sz val="11"/>
      <color rgb="FF000000"/>
      <name val="Verdana"/>
      <family val="2"/>
    </font>
    <font>
      <b/>
      <sz val="11"/>
      <color rgb="FFFF0000"/>
      <name val="Verdana"/>
      <family val="2"/>
    </font>
    <font>
      <sz val="11"/>
      <color theme="0"/>
      <name val="Arial"/>
      <family val="2"/>
    </font>
    <font>
      <b/>
      <sz val="11"/>
      <color theme="0"/>
      <name val="Arial"/>
      <family val="2"/>
    </font>
    <font>
      <sz val="12"/>
      <color theme="0"/>
      <name val="Times New Roman"/>
      <family val="1"/>
    </font>
    <font>
      <b/>
      <sz val="11"/>
      <color theme="1"/>
      <name val="Arial"/>
      <family val="2"/>
    </font>
    <font>
      <sz val="11"/>
      <color rgb="FFFF0000"/>
      <name val="Tahoma"/>
      <family val="2"/>
    </font>
  </fonts>
  <fills count="41">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36"/>
        <bgColor indexed="64"/>
      </patternFill>
    </fill>
    <fill>
      <patternFill patternType="solid">
        <fgColor indexed="49"/>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42"/>
        <bgColor indexed="64"/>
      </patternFill>
    </fill>
    <fill>
      <patternFill patternType="solid">
        <fgColor indexed="46"/>
        <bgColor indexed="64"/>
      </patternFill>
    </fill>
    <fill>
      <patternFill patternType="solid">
        <fgColor indexed="13"/>
        <bgColor indexed="64"/>
      </patternFill>
    </fill>
    <fill>
      <patternFill patternType="solid">
        <fgColor indexed="56"/>
        <bgColor indexed="64"/>
      </patternFill>
    </fill>
    <fill>
      <patternFill patternType="solid">
        <fgColor indexed="54"/>
        <bgColor indexed="64"/>
      </patternFill>
    </fill>
    <fill>
      <patternFill patternType="solid">
        <fgColor indexed="11"/>
        <bgColor indexed="64"/>
      </patternFill>
    </fill>
    <fill>
      <patternFill patternType="solid">
        <fgColor indexed="15"/>
        <bgColor indexed="64"/>
      </patternFill>
    </fill>
    <fill>
      <patternFill patternType="solid">
        <fgColor indexed="40"/>
        <bgColor indexed="64"/>
      </patternFill>
    </fill>
    <fill>
      <patternFill patternType="solid">
        <fgColor indexed="18"/>
        <bgColor indexed="64"/>
      </patternFill>
    </fill>
    <fill>
      <patternFill patternType="solid">
        <fgColor indexed="14"/>
        <bgColor indexed="64"/>
      </patternFill>
    </fill>
    <fill>
      <patternFill patternType="solid">
        <fgColor indexed="17"/>
        <bgColor indexed="64"/>
      </patternFill>
    </fill>
    <fill>
      <patternFill patternType="solid">
        <fgColor indexed="52"/>
        <bgColor indexed="64"/>
      </patternFill>
    </fill>
    <fill>
      <patternFill patternType="solid">
        <fgColor indexed="41"/>
        <bgColor indexed="64"/>
      </patternFill>
    </fill>
    <fill>
      <patternFill patternType="solid">
        <fgColor indexed="50"/>
        <bgColor indexed="64"/>
      </patternFill>
    </fill>
    <fill>
      <patternFill patternType="solid">
        <fgColor indexed="12"/>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
      <patternFill patternType="solid">
        <fgColor rgb="FF00B050"/>
        <bgColor indexed="64"/>
      </patternFill>
    </fill>
    <fill>
      <patternFill patternType="solid">
        <fgColor rgb="FF92D050"/>
        <bgColor indexed="64"/>
      </patternFill>
    </fill>
    <fill>
      <patternFill patternType="solid">
        <fgColor rgb="FFFFFFFF"/>
        <bgColor indexed="64"/>
      </patternFill>
    </fill>
    <fill>
      <patternFill patternType="solid">
        <fgColor rgb="FFFF0000"/>
        <bgColor indexed="64"/>
      </patternFill>
    </fill>
  </fills>
  <borders count="73">
    <border>
      <left/>
      <right/>
      <top/>
      <bottom/>
      <diagonal/>
    </border>
    <border>
      <left/>
      <right/>
      <top/>
      <bottom style="double">
        <color indexed="10"/>
      </bottom>
    </border>
    <border>
      <left/>
      <right/>
      <top/>
      <bottom style="thick">
        <color indexed="56"/>
      </bottom>
    </border>
    <border>
      <left/>
      <right/>
      <top/>
      <bottom style="thick">
        <color indexed="27"/>
      </bottom>
    </border>
    <border>
      <left/>
      <right/>
      <top/>
      <bottom style="medium">
        <color indexed="27"/>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ck">
        <color indexed="10"/>
      </left>
      <right/>
      <top style="thick">
        <color indexed="10"/>
      </top>
      <bottom style="thin">
        <color indexed="8"/>
      </bottom>
    </border>
    <border>
      <left/>
      <right/>
      <top style="thin">
        <color indexed="56"/>
      </top>
      <bottom style="double">
        <color indexed="56"/>
      </bottom>
    </border>
    <border>
      <left style="thin"/>
      <right style="thin"/>
      <top style="thin"/>
      <bottom style="thin"/>
    </border>
    <border>
      <left style="thin"/>
      <right style="thin"/>
      <top/>
      <bottom/>
    </border>
    <border>
      <left style="thin"/>
      <right/>
      <top style="thin"/>
      <bottom style="thin"/>
    </border>
    <border>
      <left/>
      <right/>
      <top style="thin"/>
      <bottom style="thin"/>
    </border>
    <border>
      <left/>
      <right style="thin"/>
      <top style="thin"/>
      <bottom style="thin"/>
    </border>
    <border>
      <left style="medium"/>
      <right style="medium"/>
      <top style="medium"/>
      <bottom style="medium"/>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style="medium"/>
      <bottom/>
    </border>
    <border>
      <left/>
      <right/>
      <top/>
      <bottom style="hair"/>
    </border>
    <border>
      <left style="medium"/>
      <right style="medium"/>
      <top/>
      <bottom/>
    </border>
    <border>
      <left style="medium"/>
      <right style="medium"/>
      <top/>
      <bottom style="medium"/>
    </border>
    <border>
      <left style="thin"/>
      <right style="thin"/>
      <top style="thin"/>
      <bottom/>
    </border>
    <border>
      <left style="thin"/>
      <right/>
      <top/>
      <bottom/>
    </border>
    <border>
      <left/>
      <right style="thin"/>
      <top/>
      <bottom/>
    </border>
    <border>
      <left style="medium"/>
      <right style="thin"/>
      <top style="medium"/>
      <bottom style="thin"/>
    </border>
    <border>
      <left style="thin"/>
      <right style="thin"/>
      <top style="medium"/>
      <bottom style="thin"/>
    </border>
    <border>
      <left style="thin"/>
      <right style="thin"/>
      <top style="thin"/>
      <bottom style="medium"/>
    </border>
    <border>
      <left style="medium"/>
      <right style="thin"/>
      <top style="thin"/>
      <bottom style="thin"/>
    </border>
    <border>
      <left style="medium"/>
      <right style="thin"/>
      <top style="thin"/>
      <bottom style="medium"/>
    </border>
    <border>
      <left style="thin"/>
      <right style="medium"/>
      <top style="thin"/>
      <bottom style="medium"/>
    </border>
    <border>
      <left style="thin"/>
      <right/>
      <top style="thin"/>
      <bottom style="medium"/>
    </border>
    <border>
      <left style="medium"/>
      <right/>
      <top style="thin"/>
      <bottom style="thin"/>
    </border>
    <border>
      <left/>
      <right style="medium"/>
      <top style="thin"/>
      <bottom style="thin"/>
    </border>
    <border>
      <left/>
      <right style="medium"/>
      <top style="medium"/>
      <bottom style="thin"/>
    </border>
    <border>
      <left style="medium"/>
      <right style="thin"/>
      <top/>
      <bottom style="thin"/>
    </border>
    <border>
      <left/>
      <right style="medium"/>
      <top/>
      <bottom style="thin"/>
    </border>
    <border>
      <left style="thin"/>
      <right style="medium"/>
      <top style="thin"/>
      <bottom style="thin"/>
    </border>
    <border>
      <left/>
      <right style="medium"/>
      <top style="thin"/>
      <bottom style="medium"/>
    </border>
    <border>
      <left/>
      <right style="thin"/>
      <top style="thin"/>
      <bottom style="medium"/>
    </border>
    <border>
      <left/>
      <right style="thin"/>
      <top style="medium"/>
      <bottom style="medium"/>
    </border>
    <border>
      <left/>
      <right style="thin"/>
      <top style="medium"/>
      <bottom/>
    </border>
    <border>
      <left style="medium"/>
      <right/>
      <top/>
      <bottom style="thin"/>
    </border>
    <border>
      <left style="dotted"/>
      <right/>
      <top/>
      <bottom/>
    </border>
    <border>
      <left/>
      <right/>
      <top style="hair"/>
      <bottom/>
    </border>
    <border>
      <left style="thin"/>
      <right/>
      <top style="medium"/>
      <bottom/>
    </border>
    <border>
      <left style="medium"/>
      <right/>
      <top style="thin"/>
      <bottom style="medium"/>
    </border>
    <border>
      <left/>
      <right/>
      <top style="thin"/>
      <bottom style="medium"/>
    </border>
    <border>
      <left style="medium"/>
      <right style="thin"/>
      <top style="medium"/>
      <bottom/>
    </border>
    <border>
      <left style="thin"/>
      <right style="medium"/>
      <top style="medium"/>
      <bottom/>
    </border>
    <border>
      <left style="thin"/>
      <right style="medium"/>
      <top/>
      <bottom style="thin"/>
    </border>
    <border>
      <left style="thin"/>
      <right style="medium"/>
      <top style="medium"/>
      <bottom style="thin"/>
    </border>
    <border>
      <left style="thin"/>
      <right/>
      <top style="medium"/>
      <bottom style="thin"/>
    </border>
    <border>
      <left/>
      <right/>
      <top style="medium"/>
      <bottom style="thin"/>
    </border>
    <border>
      <left/>
      <right style="dotted"/>
      <top/>
      <bottom/>
    </border>
  </borders>
  <cellStyleXfs count="10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7" fillId="6"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9"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9" fillId="8" borderId="0" applyNumberFormat="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41" fontId="0" fillId="0" borderId="0" applyFont="0" applyFill="0" applyBorder="0" applyAlignment="0" applyProtection="0"/>
    <xf numFmtId="0" fontId="53" fillId="16" borderId="5" applyNumberFormat="0" applyAlignment="0" applyProtection="0"/>
    <xf numFmtId="0" fontId="17" fillId="17" borderId="6" applyNumberFormat="0" applyAlignment="0" applyProtection="0"/>
    <xf numFmtId="0" fontId="14" fillId="18" borderId="7" applyNumberFormat="0" applyAlignment="0" applyProtection="0"/>
    <xf numFmtId="179" fontId="4" fillId="0" borderId="0" applyFont="0" applyFill="0" applyBorder="0" applyAlignment="0" applyProtection="0"/>
    <xf numFmtId="0" fontId="4" fillId="0" borderId="0" applyFont="0" applyFill="0" applyBorder="0" applyAlignment="0" applyProtection="0"/>
    <xf numFmtId="0" fontId="15" fillId="7" borderId="5" applyNumberFormat="0" applyAlignment="0" applyProtection="0"/>
    <xf numFmtId="0" fontId="18" fillId="19" borderId="0" applyNumberFormat="0" applyBorder="0" applyAlignment="0" applyProtection="0"/>
    <xf numFmtId="0" fontId="16" fillId="18" borderId="5" applyNumberFormat="0" applyAlignment="0" applyProtection="0"/>
    <xf numFmtId="0" fontId="17" fillId="17" borderId="6" applyNumberFormat="0" applyAlignment="0" applyProtection="0"/>
    <xf numFmtId="0" fontId="18" fillId="6" borderId="0" applyNumberFormat="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19" fillId="20" borderId="0" applyNumberFormat="0" applyBorder="0" applyAlignment="0" applyProtection="0"/>
    <xf numFmtId="0" fontId="56" fillId="7" borderId="0" applyNumberFormat="0" applyBorder="0" applyAlignment="0" applyProtection="0"/>
    <xf numFmtId="0" fontId="57" fillId="0" borderId="0">
      <alignment/>
      <protection/>
    </xf>
    <xf numFmtId="0" fontId="91"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57" fillId="0" borderId="0">
      <alignment/>
      <protection/>
    </xf>
    <xf numFmtId="0" fontId="0" fillId="0" borderId="0" applyFill="0">
      <alignment/>
      <protection/>
    </xf>
    <xf numFmtId="0" fontId="0" fillId="0" borderId="0">
      <alignment/>
      <protection/>
    </xf>
    <xf numFmtId="0" fontId="57" fillId="0" borderId="0">
      <alignment/>
      <protection/>
    </xf>
    <xf numFmtId="0" fontId="57" fillId="0" borderId="0">
      <alignment/>
      <protection/>
    </xf>
    <xf numFmtId="0" fontId="57" fillId="0" borderId="0">
      <alignment/>
      <protection/>
    </xf>
    <xf numFmtId="0" fontId="2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4" borderId="8" applyNumberFormat="0" applyFont="0" applyAlignment="0" applyProtection="0"/>
    <xf numFmtId="0" fontId="20" fillId="7"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21" borderId="9" applyFont="0" applyBorder="0" applyAlignment="0" applyProtection="0"/>
    <xf numFmtId="0" fontId="24" fillId="0" borderId="0" applyNumberFormat="0" applyFont="0" applyAlignment="0" applyProtection="0"/>
    <xf numFmtId="0" fontId="21" fillId="0" borderId="10" applyNumberFormat="0" applyFill="0" applyAlignment="0" applyProtection="0"/>
    <xf numFmtId="0" fontId="10" fillId="0" borderId="0" applyNumberFormat="0" applyFill="0" applyBorder="0" applyAlignment="0" applyProtection="0"/>
    <xf numFmtId="43" fontId="0" fillId="0" borderId="0" applyFont="0" applyFill="0" applyBorder="0" applyAlignment="0" applyProtection="0"/>
    <xf numFmtId="172" fontId="0" fillId="0" borderId="0" applyFont="0" applyFill="0" applyBorder="0" applyAlignment="0" applyProtection="0"/>
    <xf numFmtId="0" fontId="7" fillId="2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23"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877">
    <xf numFmtId="0" fontId="0" fillId="0" borderId="0" xfId="0" applyAlignment="1">
      <alignment/>
    </xf>
    <xf numFmtId="0" fontId="29" fillId="0" borderId="0" xfId="0" applyFont="1" applyFill="1" applyAlignment="1" applyProtection="1">
      <alignment/>
      <protection locked="0"/>
    </xf>
    <xf numFmtId="0" fontId="27" fillId="0" borderId="0" xfId="0" applyFont="1" applyFill="1" applyAlignment="1" applyProtection="1">
      <alignment/>
      <protection locked="0"/>
    </xf>
    <xf numFmtId="0" fontId="28" fillId="0" borderId="0" xfId="0" applyFont="1" applyFill="1" applyAlignment="1" applyProtection="1">
      <alignment/>
      <protection locked="0"/>
    </xf>
    <xf numFmtId="0" fontId="0" fillId="0" borderId="0" xfId="0" applyFill="1" applyAlignment="1" applyProtection="1">
      <alignment/>
      <protection locked="0"/>
    </xf>
    <xf numFmtId="0" fontId="31" fillId="0" borderId="11" xfId="0" applyFont="1" applyFill="1" applyBorder="1" applyAlignment="1" applyProtection="1">
      <alignment/>
      <protection locked="0"/>
    </xf>
    <xf numFmtId="4" fontId="29" fillId="0" borderId="11" xfId="0" applyNumberFormat="1" applyFont="1" applyFill="1" applyBorder="1" applyAlignment="1" applyProtection="1">
      <alignment horizontal="right" vertical="center" wrapText="1"/>
      <protection locked="0"/>
    </xf>
    <xf numFmtId="0" fontId="29" fillId="0" borderId="11" xfId="0" applyFont="1" applyFill="1" applyBorder="1" applyAlignment="1" applyProtection="1">
      <alignment/>
      <protection locked="0"/>
    </xf>
    <xf numFmtId="4" fontId="29" fillId="0" borderId="11" xfId="0" applyNumberFormat="1" applyFont="1" applyFill="1" applyBorder="1" applyAlignment="1" applyProtection="1">
      <alignment/>
      <protection locked="0"/>
    </xf>
    <xf numFmtId="0" fontId="0" fillId="0" borderId="0" xfId="0" applyFill="1" applyAlignment="1" applyProtection="1">
      <alignment horizontal="center" vertical="center"/>
      <protection locked="0"/>
    </xf>
    <xf numFmtId="0" fontId="29" fillId="0" borderId="0" xfId="0" applyFont="1" applyFill="1" applyAlignment="1" applyProtection="1">
      <alignment/>
      <protection hidden="1"/>
    </xf>
    <xf numFmtId="0" fontId="0" fillId="0" borderId="0" xfId="0" applyFill="1" applyAlignment="1" applyProtection="1">
      <alignment/>
      <protection hidden="1"/>
    </xf>
    <xf numFmtId="0" fontId="29" fillId="0" borderId="0" xfId="0" applyFont="1" applyFill="1" applyAlignment="1" applyProtection="1">
      <alignment/>
      <protection hidden="1"/>
    </xf>
    <xf numFmtId="0" fontId="0" fillId="0" borderId="0" xfId="0" applyFont="1" applyFill="1" applyAlignment="1" applyProtection="1">
      <alignment/>
      <protection hidden="1"/>
    </xf>
    <xf numFmtId="4" fontId="34" fillId="0" borderId="11" xfId="0" applyNumberFormat="1" applyFont="1" applyFill="1" applyBorder="1" applyAlignment="1" applyProtection="1">
      <alignment horizontal="right" vertical="center" wrapText="1"/>
      <protection hidden="1"/>
    </xf>
    <xf numFmtId="4" fontId="34" fillId="0" borderId="11" xfId="0" applyNumberFormat="1" applyFont="1" applyFill="1" applyBorder="1" applyAlignment="1" applyProtection="1">
      <alignment/>
      <protection hidden="1"/>
    </xf>
    <xf numFmtId="4" fontId="34" fillId="0" borderId="11" xfId="0" applyNumberFormat="1" applyFont="1" applyFill="1" applyBorder="1" applyAlignment="1" applyProtection="1">
      <alignment horizontal="right"/>
      <protection hidden="1"/>
    </xf>
    <xf numFmtId="4" fontId="34" fillId="0" borderId="11" xfId="0" applyNumberFormat="1" applyFont="1" applyFill="1" applyBorder="1" applyAlignment="1" applyProtection="1">
      <alignment horizontal="right" vertical="center"/>
      <protection hidden="1"/>
    </xf>
    <xf numFmtId="0" fontId="29" fillId="0" borderId="12" xfId="0" applyFont="1" applyFill="1" applyBorder="1" applyAlignment="1" applyProtection="1">
      <alignment horizontal="center" vertical="center" wrapText="1"/>
      <protection locked="0"/>
    </xf>
    <xf numFmtId="0" fontId="29" fillId="0" borderId="12" xfId="0" applyFont="1" applyFill="1" applyBorder="1" applyAlignment="1" applyProtection="1">
      <alignment horizontal="right" vertical="center"/>
      <protection locked="0"/>
    </xf>
    <xf numFmtId="0" fontId="29" fillId="0" borderId="13" xfId="0" applyFont="1" applyFill="1" applyBorder="1" applyAlignment="1" applyProtection="1">
      <alignment horizontal="center" vertical="center"/>
      <protection locked="0"/>
    </xf>
    <xf numFmtId="0" fontId="29" fillId="0" borderId="14" xfId="0" applyFont="1" applyFill="1" applyBorder="1" applyAlignment="1" applyProtection="1">
      <alignment horizontal="center" vertical="center"/>
      <protection locked="0"/>
    </xf>
    <xf numFmtId="0" fontId="29" fillId="0" borderId="15" xfId="0" applyFont="1" applyFill="1" applyBorder="1" applyAlignment="1" applyProtection="1">
      <alignment horizontal="center" vertical="center"/>
      <protection locked="0"/>
    </xf>
    <xf numFmtId="0" fontId="30" fillId="16" borderId="16" xfId="86" applyFont="1" applyFill="1" applyBorder="1" applyProtection="1">
      <alignment/>
      <protection hidden="1"/>
    </xf>
    <xf numFmtId="0" fontId="30" fillId="21" borderId="17" xfId="86" applyFont="1" applyFill="1" applyBorder="1" applyProtection="1">
      <alignment/>
      <protection hidden="1"/>
    </xf>
    <xf numFmtId="0" fontId="30" fillId="21" borderId="18" xfId="86" applyFont="1" applyFill="1" applyBorder="1" applyProtection="1">
      <alignment/>
      <protection hidden="1"/>
    </xf>
    <xf numFmtId="0" fontId="30" fillId="21" borderId="19" xfId="86" applyFont="1" applyFill="1" applyBorder="1" applyProtection="1">
      <alignment/>
      <protection hidden="1"/>
    </xf>
    <xf numFmtId="0" fontId="30" fillId="24" borderId="17" xfId="86" applyFont="1" applyFill="1" applyBorder="1" applyProtection="1">
      <alignment/>
      <protection hidden="1"/>
    </xf>
    <xf numFmtId="0" fontId="30" fillId="24" borderId="18" xfId="86" applyFont="1" applyFill="1" applyBorder="1" applyProtection="1">
      <alignment/>
      <protection hidden="1"/>
    </xf>
    <xf numFmtId="0" fontId="30" fillId="24" borderId="19" xfId="86" applyFont="1" applyFill="1" applyBorder="1" applyProtection="1">
      <alignment/>
      <protection hidden="1"/>
    </xf>
    <xf numFmtId="0" fontId="30" fillId="25" borderId="16" xfId="86" applyFont="1" applyFill="1" applyBorder="1" applyProtection="1">
      <alignment/>
      <protection hidden="1"/>
    </xf>
    <xf numFmtId="0" fontId="30" fillId="0" borderId="0" xfId="86" applyFont="1" applyFill="1" applyProtection="1">
      <alignment/>
      <protection hidden="1"/>
    </xf>
    <xf numFmtId="0" fontId="30" fillId="0" borderId="0" xfId="86" applyFont="1" applyFill="1" applyAlignment="1" applyProtection="1">
      <alignment/>
      <protection hidden="1"/>
    </xf>
    <xf numFmtId="0" fontId="30" fillId="26" borderId="20" xfId="86" applyFont="1" applyFill="1" applyBorder="1" applyProtection="1">
      <alignment/>
      <protection locked="0"/>
    </xf>
    <xf numFmtId="173" fontId="5" fillId="25" borderId="20" xfId="86" applyNumberFormat="1" applyFont="1" applyFill="1" applyBorder="1" applyAlignment="1" applyProtection="1">
      <alignment horizontal="center"/>
      <protection locked="0"/>
    </xf>
    <xf numFmtId="0" fontId="30" fillId="0" borderId="0" xfId="86" applyFont="1" applyFill="1" applyProtection="1">
      <alignment/>
      <protection locked="0"/>
    </xf>
    <xf numFmtId="0" fontId="30" fillId="0" borderId="0" xfId="86" applyFont="1" applyFill="1" applyAlignment="1" applyProtection="1">
      <alignment shrinkToFit="1"/>
      <protection locked="0"/>
    </xf>
    <xf numFmtId="0" fontId="30" fillId="0" borderId="0" xfId="86" applyFont="1" applyFill="1" applyProtection="1" quotePrefix="1">
      <alignment/>
      <protection locked="0"/>
    </xf>
    <xf numFmtId="0" fontId="30" fillId="0" borderId="0" xfId="86" applyFont="1" applyFill="1" applyAlignment="1" applyProtection="1">
      <alignment horizontal="center" vertical="center" wrapText="1"/>
      <protection locked="0"/>
    </xf>
    <xf numFmtId="0" fontId="30" fillId="13" borderId="0" xfId="86" applyFont="1" applyFill="1" applyProtection="1">
      <alignment/>
      <protection hidden="1"/>
    </xf>
    <xf numFmtId="4" fontId="29" fillId="21" borderId="11" xfId="0" applyNumberFormat="1" applyFont="1" applyFill="1" applyBorder="1" applyAlignment="1" applyProtection="1">
      <alignment horizontal="right" vertical="center" wrapText="1"/>
      <protection locked="0"/>
    </xf>
    <xf numFmtId="0" fontId="29" fillId="21" borderId="11" xfId="0" applyFont="1" applyFill="1" applyBorder="1" applyAlignment="1" applyProtection="1">
      <alignment horizontal="center" vertical="center" wrapText="1"/>
      <protection locked="0"/>
    </xf>
    <xf numFmtId="0" fontId="29" fillId="21" borderId="11" xfId="0" applyNumberFormat="1" applyFont="1" applyFill="1" applyBorder="1" applyAlignment="1" applyProtection="1">
      <alignment horizontal="center" vertical="center" wrapText="1"/>
      <protection locked="0"/>
    </xf>
    <xf numFmtId="4" fontId="29" fillId="21" borderId="11" xfId="0" applyNumberFormat="1" applyFont="1" applyFill="1" applyBorder="1" applyAlignment="1" applyProtection="1">
      <alignment/>
      <protection locked="0"/>
    </xf>
    <xf numFmtId="0" fontId="29" fillId="0" borderId="21" xfId="0" applyFont="1" applyFill="1" applyBorder="1" applyAlignment="1" applyProtection="1">
      <alignment/>
      <protection hidden="1"/>
    </xf>
    <xf numFmtId="0" fontId="29" fillId="0" borderId="22" xfId="0" applyFont="1" applyFill="1" applyBorder="1" applyAlignment="1" applyProtection="1">
      <alignment/>
      <protection hidden="1"/>
    </xf>
    <xf numFmtId="0" fontId="29" fillId="0" borderId="23" xfId="0" applyFont="1" applyFill="1" applyBorder="1" applyAlignment="1" applyProtection="1">
      <alignment/>
      <protection hidden="1"/>
    </xf>
    <xf numFmtId="0" fontId="29" fillId="0" borderId="24" xfId="0" applyFont="1" applyFill="1" applyBorder="1" applyAlignment="1" applyProtection="1">
      <alignment horizontal="center"/>
      <protection hidden="1"/>
    </xf>
    <xf numFmtId="0" fontId="29" fillId="0" borderId="25" xfId="0" applyFont="1" applyFill="1" applyBorder="1" applyAlignment="1" applyProtection="1">
      <alignment horizontal="center"/>
      <protection hidden="1"/>
    </xf>
    <xf numFmtId="0" fontId="29" fillId="0" borderId="26" xfId="0" applyFont="1" applyFill="1" applyBorder="1" applyAlignment="1" applyProtection="1">
      <alignment horizontal="center"/>
      <protection hidden="1"/>
    </xf>
    <xf numFmtId="0" fontId="0" fillId="0" borderId="0" xfId="78" quotePrefix="1">
      <alignment/>
      <protection/>
    </xf>
    <xf numFmtId="0" fontId="0" fillId="19" borderId="0" xfId="78" applyFill="1">
      <alignment/>
      <protection/>
    </xf>
    <xf numFmtId="0" fontId="0" fillId="0" borderId="0" xfId="78">
      <alignment/>
      <protection/>
    </xf>
    <xf numFmtId="4" fontId="29" fillId="0" borderId="13" xfId="0" applyNumberFormat="1" applyFont="1" applyFill="1" applyBorder="1" applyAlignment="1" applyProtection="1">
      <alignment horizontal="center" vertical="center" wrapText="1"/>
      <protection locked="0"/>
    </xf>
    <xf numFmtId="4" fontId="29" fillId="0" borderId="14" xfId="0" applyNumberFormat="1" applyFont="1" applyFill="1" applyBorder="1" applyAlignment="1" applyProtection="1">
      <alignment horizontal="center" vertical="center" wrapText="1"/>
      <protection locked="0"/>
    </xf>
    <xf numFmtId="4" fontId="29" fillId="0" borderId="15" xfId="0" applyNumberFormat="1" applyFont="1" applyFill="1" applyBorder="1" applyAlignment="1" applyProtection="1">
      <alignment horizontal="center" vertical="center" wrapText="1"/>
      <protection locked="0"/>
    </xf>
    <xf numFmtId="0" fontId="0" fillId="0" borderId="0" xfId="0" applyFill="1" applyAlignment="1">
      <alignment/>
    </xf>
    <xf numFmtId="0" fontId="30" fillId="25" borderId="20" xfId="86" applyFont="1" applyFill="1" applyBorder="1" applyAlignment="1" applyProtection="1">
      <alignment shrinkToFit="1"/>
      <protection locked="0"/>
    </xf>
    <xf numFmtId="0" fontId="5" fillId="25" borderId="20" xfId="86" applyFont="1" applyFill="1" applyBorder="1" applyAlignment="1" applyProtection="1">
      <alignment horizontal="center"/>
      <protection locked="0"/>
    </xf>
    <xf numFmtId="0" fontId="38" fillId="27" borderId="12" xfId="86" applyFont="1" applyFill="1" applyBorder="1" applyAlignment="1" applyProtection="1">
      <alignment horizontal="center" vertical="center"/>
      <protection hidden="1"/>
    </xf>
    <xf numFmtId="173" fontId="5" fillId="28" borderId="11" xfId="86" applyNumberFormat="1" applyFont="1" applyFill="1" applyBorder="1" applyAlignment="1" applyProtection="1">
      <alignment horizontal="center"/>
      <protection locked="0"/>
    </xf>
    <xf numFmtId="0" fontId="5" fillId="28" borderId="11" xfId="86" applyNumberFormat="1" applyFont="1" applyFill="1" applyBorder="1" applyAlignment="1" applyProtection="1">
      <alignment horizontal="center"/>
      <protection locked="0"/>
    </xf>
    <xf numFmtId="0" fontId="30" fillId="16" borderId="27" xfId="86" applyFont="1" applyFill="1" applyBorder="1" applyAlignment="1" applyProtection="1">
      <alignment horizontal="center"/>
      <protection hidden="1"/>
    </xf>
    <xf numFmtId="173" fontId="5" fillId="25" borderId="11" xfId="86" applyNumberFormat="1" applyFont="1" applyFill="1" applyBorder="1" applyAlignment="1" applyProtection="1">
      <alignment horizontal="center"/>
      <protection locked="0"/>
    </xf>
    <xf numFmtId="0" fontId="5" fillId="25" borderId="11" xfId="86" applyNumberFormat="1" applyFont="1" applyFill="1" applyBorder="1" applyAlignment="1" applyProtection="1">
      <alignment horizontal="center"/>
      <protection locked="0"/>
    </xf>
    <xf numFmtId="0" fontId="38" fillId="10" borderId="12" xfId="86" applyFont="1" applyFill="1" applyBorder="1" applyAlignment="1" applyProtection="1">
      <alignment horizontal="center" vertical="center"/>
      <protection hidden="1"/>
    </xf>
    <xf numFmtId="173" fontId="5" fillId="10" borderId="11" xfId="86" applyNumberFormat="1" applyFont="1" applyFill="1" applyBorder="1" applyAlignment="1" applyProtection="1">
      <alignment horizontal="center"/>
      <protection locked="0"/>
    </xf>
    <xf numFmtId="173" fontId="5" fillId="10" borderId="20" xfId="86" applyNumberFormat="1" applyFont="1" applyFill="1" applyBorder="1" applyAlignment="1" applyProtection="1">
      <alignment horizontal="center"/>
      <protection locked="0"/>
    </xf>
    <xf numFmtId="173" fontId="5" fillId="14" borderId="11" xfId="86" applyNumberFormat="1" applyFont="1" applyFill="1" applyBorder="1" applyAlignment="1" applyProtection="1">
      <alignment horizontal="center"/>
      <protection locked="0"/>
    </xf>
    <xf numFmtId="0" fontId="5" fillId="14" borderId="11" xfId="86" applyNumberFormat="1" applyFont="1" applyFill="1" applyBorder="1" applyAlignment="1" applyProtection="1">
      <alignment horizontal="center"/>
      <protection locked="0"/>
    </xf>
    <xf numFmtId="0" fontId="38" fillId="3" borderId="12" xfId="86" applyFont="1" applyFill="1" applyBorder="1" applyAlignment="1" applyProtection="1">
      <alignment horizontal="center" vertical="center"/>
      <protection hidden="1"/>
    </xf>
    <xf numFmtId="173" fontId="5" fillId="3" borderId="11" xfId="86" applyNumberFormat="1" applyFont="1" applyFill="1" applyBorder="1" applyAlignment="1" applyProtection="1">
      <alignment horizontal="center"/>
      <protection locked="0"/>
    </xf>
    <xf numFmtId="0" fontId="5" fillId="3" borderId="11" xfId="86" applyNumberFormat="1" applyFont="1" applyFill="1" applyBorder="1" applyAlignment="1" applyProtection="1">
      <alignment horizontal="center"/>
      <protection locked="0"/>
    </xf>
    <xf numFmtId="173" fontId="5" fillId="3" borderId="20" xfId="86" applyNumberFormat="1" applyFont="1" applyFill="1" applyBorder="1" applyAlignment="1" applyProtection="1">
      <alignment horizontal="center"/>
      <protection locked="0"/>
    </xf>
    <xf numFmtId="173" fontId="5" fillId="29" borderId="11" xfId="86" applyNumberFormat="1" applyFont="1" applyFill="1" applyBorder="1" applyAlignment="1" applyProtection="1">
      <alignment horizontal="center"/>
      <protection locked="0"/>
    </xf>
    <xf numFmtId="0" fontId="5" fillId="29" borderId="11" xfId="86" applyNumberFormat="1" applyFont="1" applyFill="1" applyBorder="1" applyAlignment="1" applyProtection="1">
      <alignment horizontal="center"/>
      <protection locked="0"/>
    </xf>
    <xf numFmtId="0" fontId="30" fillId="20" borderId="28" xfId="86" applyFont="1" applyFill="1" applyBorder="1" applyProtection="1">
      <alignment/>
      <protection hidden="1"/>
    </xf>
    <xf numFmtId="0" fontId="30" fillId="20" borderId="29" xfId="86" applyFont="1" applyFill="1" applyBorder="1" applyProtection="1">
      <alignment/>
      <protection hidden="1"/>
    </xf>
    <xf numFmtId="0" fontId="30" fillId="20" borderId="30" xfId="86" applyFont="1" applyFill="1" applyBorder="1" applyProtection="1">
      <alignment/>
      <protection hidden="1"/>
    </xf>
    <xf numFmtId="0" fontId="30" fillId="10" borderId="28" xfId="86" applyFont="1" applyFill="1" applyBorder="1" applyProtection="1">
      <alignment/>
      <protection hidden="1"/>
    </xf>
    <xf numFmtId="0" fontId="30" fillId="10" borderId="29" xfId="86" applyFont="1" applyFill="1" applyBorder="1" applyProtection="1">
      <alignment/>
      <protection hidden="1"/>
    </xf>
    <xf numFmtId="0" fontId="30" fillId="10" borderId="30" xfId="86" applyFont="1" applyFill="1" applyBorder="1" applyProtection="1">
      <alignment/>
      <protection hidden="1"/>
    </xf>
    <xf numFmtId="0" fontId="30" fillId="13" borderId="29" xfId="86" applyFont="1" applyFill="1" applyBorder="1" applyProtection="1">
      <alignment/>
      <protection hidden="1"/>
    </xf>
    <xf numFmtId="0" fontId="30" fillId="13" borderId="30" xfId="86" applyFont="1" applyFill="1" applyBorder="1" applyProtection="1">
      <alignment/>
      <protection hidden="1"/>
    </xf>
    <xf numFmtId="0" fontId="38" fillId="14" borderId="11" xfId="86" applyFont="1" applyFill="1" applyBorder="1" applyAlignment="1" applyProtection="1">
      <alignment horizontal="center" vertical="center"/>
      <protection hidden="1"/>
    </xf>
    <xf numFmtId="0" fontId="38" fillId="27" borderId="11" xfId="86" applyFont="1" applyFill="1" applyBorder="1" applyAlignment="1" applyProtection="1">
      <alignment horizontal="center" vertical="center"/>
      <protection hidden="1"/>
    </xf>
    <xf numFmtId="0" fontId="38" fillId="29" borderId="11" xfId="86" applyFont="1" applyFill="1" applyBorder="1" applyAlignment="1" applyProtection="1">
      <alignment horizontal="center" vertical="center"/>
      <protection hidden="1"/>
    </xf>
    <xf numFmtId="0" fontId="3" fillId="0" borderId="0" xfId="0" applyFont="1" applyFill="1" applyAlignment="1">
      <alignment horizontal="left"/>
    </xf>
    <xf numFmtId="0" fontId="46" fillId="0" borderId="0" xfId="0" applyFont="1" applyAlignment="1" applyProtection="1">
      <alignment vertical="center"/>
      <protection locked="0"/>
    </xf>
    <xf numFmtId="0" fontId="46" fillId="0" borderId="0" xfId="0" applyFont="1" applyAlignment="1" applyProtection="1">
      <alignment horizontal="center" vertical="center"/>
      <protection locked="0"/>
    </xf>
    <xf numFmtId="0" fontId="48" fillId="19" borderId="11" xfId="86" applyFont="1" applyFill="1" applyBorder="1" applyProtection="1">
      <alignment/>
      <protection locked="0"/>
    </xf>
    <xf numFmtId="0" fontId="48" fillId="0" borderId="11" xfId="86" applyFont="1" applyBorder="1" applyProtection="1">
      <alignment/>
      <protection locked="0"/>
    </xf>
    <xf numFmtId="0" fontId="0" fillId="0" borderId="0" xfId="0" applyAlignment="1" applyProtection="1">
      <alignment/>
      <protection locked="0"/>
    </xf>
    <xf numFmtId="0" fontId="0" fillId="0" borderId="0" xfId="0" applyAlignment="1" applyProtection="1">
      <alignment horizontal="center"/>
      <protection locked="0"/>
    </xf>
    <xf numFmtId="0" fontId="5" fillId="30" borderId="11" xfId="86" applyFont="1" applyFill="1" applyBorder="1" applyAlignment="1" applyProtection="1">
      <alignment horizontal="center"/>
      <protection hidden="1"/>
    </xf>
    <xf numFmtId="4" fontId="29" fillId="0" borderId="21" xfId="0" applyNumberFormat="1" applyFont="1" applyFill="1" applyBorder="1" applyAlignment="1" applyProtection="1">
      <alignment horizontal="center" vertical="center" wrapText="1"/>
      <protection hidden="1"/>
    </xf>
    <xf numFmtId="4" fontId="29" fillId="0" borderId="22" xfId="0" applyNumberFormat="1" applyFont="1" applyFill="1" applyBorder="1" applyAlignment="1" applyProtection="1">
      <alignment horizontal="center" vertical="center" wrapText="1"/>
      <protection hidden="1"/>
    </xf>
    <xf numFmtId="0" fontId="29" fillId="0" borderId="24" xfId="0" applyFont="1" applyFill="1" applyBorder="1" applyAlignment="1" applyProtection="1">
      <alignment/>
      <protection hidden="1"/>
    </xf>
    <xf numFmtId="0" fontId="29" fillId="0" borderId="25" xfId="0" applyFont="1" applyFill="1" applyBorder="1" applyAlignment="1" applyProtection="1">
      <alignment/>
      <protection hidden="1"/>
    </xf>
    <xf numFmtId="0" fontId="0" fillId="30" borderId="31" xfId="84" applyFont="1" applyFill="1" applyBorder="1">
      <alignment/>
      <protection/>
    </xf>
    <xf numFmtId="0" fontId="0" fillId="30" borderId="0" xfId="84" applyFont="1" applyFill="1" applyBorder="1">
      <alignment/>
      <protection/>
    </xf>
    <xf numFmtId="0" fontId="0" fillId="30" borderId="32" xfId="84" applyFont="1" applyFill="1" applyBorder="1">
      <alignment/>
      <protection/>
    </xf>
    <xf numFmtId="0" fontId="3" fillId="30" borderId="31" xfId="84" applyFont="1" applyFill="1" applyBorder="1">
      <alignment/>
      <protection/>
    </xf>
    <xf numFmtId="0" fontId="3" fillId="30" borderId="0" xfId="84" applyFont="1" applyFill="1" applyBorder="1">
      <alignment/>
      <protection/>
    </xf>
    <xf numFmtId="0" fontId="0" fillId="30" borderId="0" xfId="84" applyFont="1" applyFill="1" applyBorder="1">
      <alignment/>
      <protection/>
    </xf>
    <xf numFmtId="0" fontId="0" fillId="30" borderId="32" xfId="84" applyFont="1" applyFill="1" applyBorder="1">
      <alignment/>
      <protection/>
    </xf>
    <xf numFmtId="0" fontId="0" fillId="30" borderId="16" xfId="84" applyFont="1" applyFill="1" applyBorder="1">
      <alignment/>
      <protection/>
    </xf>
    <xf numFmtId="0" fontId="0" fillId="30" borderId="31" xfId="84" applyFont="1" applyFill="1" applyBorder="1">
      <alignment/>
      <protection/>
    </xf>
    <xf numFmtId="0" fontId="0" fillId="30" borderId="0" xfId="84" applyFont="1" applyFill="1" applyBorder="1" quotePrefix="1">
      <alignment/>
      <protection/>
    </xf>
    <xf numFmtId="0" fontId="35" fillId="30" borderId="0" xfId="84" applyFont="1" applyFill="1" applyBorder="1">
      <alignment/>
      <protection/>
    </xf>
    <xf numFmtId="0" fontId="3" fillId="30" borderId="0" xfId="84" applyFont="1" applyFill="1" applyBorder="1" applyAlignment="1">
      <alignment horizontal="left"/>
      <protection/>
    </xf>
    <xf numFmtId="0" fontId="35" fillId="30" borderId="0" xfId="84" applyFont="1" applyFill="1" applyBorder="1">
      <alignment/>
      <protection/>
    </xf>
    <xf numFmtId="0" fontId="0" fillId="30" borderId="33" xfId="84" applyFont="1" applyFill="1" applyBorder="1">
      <alignment/>
      <protection/>
    </xf>
    <xf numFmtId="0" fontId="0" fillId="30" borderId="34" xfId="84" applyFont="1" applyFill="1" applyBorder="1">
      <alignment/>
      <protection/>
    </xf>
    <xf numFmtId="0" fontId="0" fillId="30" borderId="35" xfId="84" applyFont="1" applyFill="1" applyBorder="1">
      <alignment/>
      <protection/>
    </xf>
    <xf numFmtId="0" fontId="3" fillId="30" borderId="28" xfId="84" applyFont="1" applyFill="1" applyBorder="1" applyAlignment="1">
      <alignment horizontal="left"/>
      <protection/>
    </xf>
    <xf numFmtId="0" fontId="3" fillId="30" borderId="29" xfId="84" applyFont="1" applyFill="1" applyBorder="1" applyAlignment="1">
      <alignment horizontal="left"/>
      <protection/>
    </xf>
    <xf numFmtId="0" fontId="0" fillId="30" borderId="29" xfId="84" applyFont="1" applyFill="1" applyBorder="1">
      <alignment/>
      <protection/>
    </xf>
    <xf numFmtId="0" fontId="0" fillId="30" borderId="30" xfId="84" applyFont="1" applyFill="1" applyBorder="1">
      <alignment/>
      <protection/>
    </xf>
    <xf numFmtId="0" fontId="0" fillId="30" borderId="16" xfId="84" applyFont="1" applyFill="1" applyBorder="1" applyAlignment="1">
      <alignment horizontal="center"/>
      <protection/>
    </xf>
    <xf numFmtId="0" fontId="0" fillId="30" borderId="32" xfId="84" applyFont="1" applyFill="1" applyBorder="1" quotePrefix="1">
      <alignment/>
      <protection/>
    </xf>
    <xf numFmtId="0" fontId="0" fillId="30" borderId="0" xfId="0" applyFont="1" applyFill="1" applyBorder="1" applyAlignment="1">
      <alignment/>
    </xf>
    <xf numFmtId="0" fontId="0" fillId="30" borderId="32" xfId="0" applyFont="1" applyFill="1" applyBorder="1" applyAlignment="1">
      <alignment/>
    </xf>
    <xf numFmtId="0" fontId="0" fillId="30" borderId="34" xfId="0" applyFont="1" applyFill="1" applyBorder="1" applyAlignment="1">
      <alignment/>
    </xf>
    <xf numFmtId="0" fontId="0" fillId="30" borderId="35" xfId="0" applyFont="1" applyFill="1" applyBorder="1" applyAlignment="1">
      <alignment/>
    </xf>
    <xf numFmtId="0" fontId="0" fillId="18" borderId="16" xfId="84" applyFont="1" applyFill="1" applyBorder="1">
      <alignment/>
      <protection/>
    </xf>
    <xf numFmtId="0" fontId="4" fillId="0" borderId="0" xfId="79" applyAlignment="1">
      <alignment horizontal="center"/>
      <protection/>
    </xf>
    <xf numFmtId="0" fontId="4" fillId="0" borderId="0" xfId="79">
      <alignment/>
      <protection/>
    </xf>
    <xf numFmtId="0" fontId="4" fillId="0" borderId="0" xfId="79" applyFont="1" applyAlignment="1">
      <alignment horizontal="right"/>
      <protection/>
    </xf>
    <xf numFmtId="0" fontId="4" fillId="0" borderId="0" xfId="79" applyAlignment="1">
      <alignment horizontal="left"/>
      <protection/>
    </xf>
    <xf numFmtId="0" fontId="4" fillId="0" borderId="11" xfId="79" applyBorder="1" applyAlignment="1">
      <alignment horizontal="left" vertical="center"/>
      <protection/>
    </xf>
    <xf numFmtId="0" fontId="6" fillId="0" borderId="0" xfId="79" applyFont="1">
      <alignment/>
      <protection/>
    </xf>
    <xf numFmtId="0" fontId="4" fillId="0" borderId="11" xfId="79" applyBorder="1">
      <alignment/>
      <protection/>
    </xf>
    <xf numFmtId="0" fontId="4" fillId="0" borderId="11" xfId="79" applyBorder="1" applyAlignment="1">
      <alignment horizontal="center" shrinkToFit="1"/>
      <protection/>
    </xf>
    <xf numFmtId="0" fontId="4" fillId="0" borderId="11" xfId="79" applyBorder="1" applyAlignment="1">
      <alignment horizontal="left" shrinkToFit="1"/>
      <protection/>
    </xf>
    <xf numFmtId="0" fontId="4" fillId="31" borderId="11" xfId="79" applyFont="1" applyFill="1" applyBorder="1" applyAlignment="1">
      <alignment horizontal="center" shrinkToFit="1"/>
      <protection/>
    </xf>
    <xf numFmtId="0" fontId="4" fillId="31" borderId="11" xfId="79" applyFill="1" applyBorder="1" applyAlignment="1">
      <alignment horizontal="left" shrinkToFit="1"/>
      <protection/>
    </xf>
    <xf numFmtId="4" fontId="4" fillId="31" borderId="11" xfId="79" applyNumberFormat="1" applyFill="1" applyBorder="1" applyAlignment="1">
      <alignment shrinkToFit="1"/>
      <protection/>
    </xf>
    <xf numFmtId="16" fontId="4" fillId="0" borderId="11" xfId="79" applyNumberFormat="1" applyBorder="1" applyAlignment="1">
      <alignment horizontal="left" shrinkToFit="1"/>
      <protection/>
    </xf>
    <xf numFmtId="4" fontId="4" fillId="0" borderId="11" xfId="79" applyNumberFormat="1" applyBorder="1" applyAlignment="1">
      <alignment shrinkToFit="1"/>
      <protection/>
    </xf>
    <xf numFmtId="4" fontId="4" fillId="31" borderId="16" xfId="79" applyNumberFormat="1" applyFill="1" applyBorder="1">
      <alignment/>
      <protection/>
    </xf>
    <xf numFmtId="0" fontId="4" fillId="0" borderId="17" xfId="79" applyBorder="1">
      <alignment/>
      <protection/>
    </xf>
    <xf numFmtId="0" fontId="4" fillId="0" borderId="18" xfId="79" applyBorder="1">
      <alignment/>
      <protection/>
    </xf>
    <xf numFmtId="0" fontId="4" fillId="0" borderId="19" xfId="79" applyFont="1" applyBorder="1" applyAlignment="1">
      <alignment horizontal="right"/>
      <protection/>
    </xf>
    <xf numFmtId="0" fontId="49" fillId="0" borderId="0" xfId="79" applyFont="1" applyAlignment="1">
      <alignment horizontal="center" vertical="top"/>
      <protection/>
    </xf>
    <xf numFmtId="0" fontId="49" fillId="0" borderId="0" xfId="79" applyFont="1" applyAlignment="1">
      <alignment horizontal="center"/>
      <protection/>
    </xf>
    <xf numFmtId="0" fontId="49" fillId="0" borderId="0" xfId="79" applyFont="1">
      <alignment/>
      <protection/>
    </xf>
    <xf numFmtId="0" fontId="50" fillId="0" borderId="0" xfId="0" applyFont="1" applyAlignment="1">
      <alignment horizontal="center" readingOrder="1"/>
    </xf>
    <xf numFmtId="0" fontId="31" fillId="0" borderId="11" xfId="0" applyFont="1" applyFill="1" applyBorder="1" applyAlignment="1" applyProtection="1">
      <alignment horizontal="left" shrinkToFit="1"/>
      <protection locked="0"/>
    </xf>
    <xf numFmtId="0" fontId="31" fillId="0" borderId="15" xfId="0" applyFont="1" applyFill="1" applyBorder="1" applyAlignment="1" applyProtection="1">
      <alignment horizontal="left" shrinkToFit="1"/>
      <protection locked="0"/>
    </xf>
    <xf numFmtId="177" fontId="4" fillId="0" borderId="0" xfId="79" applyNumberFormat="1" applyAlignment="1">
      <alignment horizontal="center"/>
      <protection/>
    </xf>
    <xf numFmtId="0" fontId="3" fillId="32" borderId="0" xfId="0" applyFont="1" applyFill="1" applyAlignment="1">
      <alignment horizontal="center"/>
    </xf>
    <xf numFmtId="0" fontId="29" fillId="0" borderId="20" xfId="0" applyFont="1" applyFill="1" applyBorder="1" applyAlignment="1" applyProtection="1">
      <alignment horizontal="left" vertical="center"/>
      <protection locked="0"/>
    </xf>
    <xf numFmtId="0" fontId="29" fillId="0" borderId="20" xfId="0" applyFont="1" applyFill="1" applyBorder="1" applyAlignment="1" applyProtection="1">
      <alignment horizontal="center" vertical="center" wrapText="1"/>
      <protection locked="0"/>
    </xf>
    <xf numFmtId="0" fontId="29" fillId="0" borderId="0" xfId="0" applyFont="1" applyFill="1" applyAlignment="1" applyProtection="1">
      <alignment horizontal="center" vertical="center"/>
      <protection hidden="1"/>
    </xf>
    <xf numFmtId="0" fontId="0" fillId="0" borderId="22" xfId="0" applyFill="1" applyBorder="1" applyAlignment="1" applyProtection="1">
      <alignment/>
      <protection hidden="1"/>
    </xf>
    <xf numFmtId="4" fontId="29" fillId="0" borderId="23" xfId="0" applyNumberFormat="1" applyFont="1" applyFill="1" applyBorder="1" applyAlignment="1" applyProtection="1">
      <alignment horizontal="right" vertical="center"/>
      <protection hidden="1"/>
    </xf>
    <xf numFmtId="0" fontId="0" fillId="0" borderId="25" xfId="0" applyFill="1" applyBorder="1" applyAlignment="1" applyProtection="1">
      <alignment/>
      <protection hidden="1"/>
    </xf>
    <xf numFmtId="4" fontId="29" fillId="0" borderId="26" xfId="0" applyNumberFormat="1" applyFont="1" applyFill="1" applyBorder="1" applyAlignment="1" applyProtection="1">
      <alignment horizontal="right" vertical="center"/>
      <protection hidden="1"/>
    </xf>
    <xf numFmtId="0" fontId="52" fillId="0" borderId="0" xfId="0" applyFont="1" applyAlignment="1" applyProtection="1">
      <alignment vertical="center"/>
      <protection locked="0"/>
    </xf>
    <xf numFmtId="0" fontId="91" fillId="12" borderId="11" xfId="63" applyNumberFormat="1" applyFill="1" applyBorder="1" applyAlignment="1">
      <alignment horizontal="center"/>
      <protection/>
    </xf>
    <xf numFmtId="0" fontId="45" fillId="10" borderId="16" xfId="85" applyFont="1" applyFill="1" applyBorder="1" applyAlignment="1" applyProtection="1">
      <alignment horizontal="centerContinuous"/>
      <protection hidden="1"/>
    </xf>
    <xf numFmtId="0" fontId="46" fillId="2" borderId="0" xfId="85" applyFont="1" applyFill="1" applyProtection="1">
      <alignment/>
      <protection locked="0"/>
    </xf>
    <xf numFmtId="0" fontId="59" fillId="33" borderId="0" xfId="0" applyFont="1" applyFill="1" applyAlignment="1" applyProtection="1">
      <alignment horizontal="right"/>
      <protection hidden="1"/>
    </xf>
    <xf numFmtId="173" fontId="60" fillId="12" borderId="11" xfId="86" applyNumberFormat="1" applyFont="1" applyFill="1" applyBorder="1" applyAlignment="1" applyProtection="1" quotePrefix="1">
      <alignment horizontal="center"/>
      <protection hidden="1"/>
    </xf>
    <xf numFmtId="173" fontId="60" fillId="12" borderId="11" xfId="86" applyNumberFormat="1" applyFont="1" applyFill="1" applyBorder="1" applyAlignment="1" applyProtection="1">
      <alignment horizontal="center"/>
      <protection hidden="1"/>
    </xf>
    <xf numFmtId="0" fontId="46" fillId="22" borderId="0" xfId="85" applyFont="1" applyFill="1" applyProtection="1">
      <alignment/>
      <protection locked="0"/>
    </xf>
    <xf numFmtId="0" fontId="46" fillId="16" borderId="0" xfId="85" applyFont="1" applyFill="1" applyProtection="1">
      <alignment/>
      <protection locked="0"/>
    </xf>
    <xf numFmtId="0" fontId="59" fillId="33" borderId="36" xfId="85" applyFont="1" applyFill="1" applyBorder="1" applyAlignment="1" applyProtection="1">
      <alignment horizontal="right"/>
      <protection hidden="1"/>
    </xf>
    <xf numFmtId="0" fontId="46" fillId="0" borderId="37" xfId="85" applyNumberFormat="1" applyFont="1" applyFill="1" applyBorder="1" applyAlignment="1" applyProtection="1">
      <alignment horizontal="left"/>
      <protection locked="0"/>
    </xf>
    <xf numFmtId="3" fontId="46" fillId="0" borderId="37" xfId="85" applyNumberFormat="1" applyFont="1" applyFill="1" applyBorder="1" applyAlignment="1" applyProtection="1">
      <alignment horizontal="left"/>
      <protection locked="0"/>
    </xf>
    <xf numFmtId="0" fontId="60" fillId="12" borderId="11" xfId="86" applyNumberFormat="1" applyFont="1" applyFill="1" applyBorder="1" applyAlignment="1" applyProtection="1">
      <alignment horizontal="center"/>
      <protection hidden="1"/>
    </xf>
    <xf numFmtId="0" fontId="52" fillId="2" borderId="0" xfId="0" applyFont="1" applyFill="1" applyAlignment="1" applyProtection="1">
      <alignment shrinkToFit="1"/>
      <protection hidden="1"/>
    </xf>
    <xf numFmtId="0" fontId="59" fillId="33" borderId="38" xfId="85" applyFont="1" applyFill="1" applyBorder="1" applyAlignment="1" applyProtection="1">
      <alignment horizontal="right"/>
      <protection hidden="1"/>
    </xf>
    <xf numFmtId="0" fontId="46" fillId="2" borderId="0" xfId="85" applyFont="1" applyFill="1" applyAlignment="1" applyProtection="1">
      <alignment shrinkToFit="1"/>
      <protection locked="0"/>
    </xf>
    <xf numFmtId="0" fontId="46" fillId="2" borderId="0" xfId="85" applyFont="1" applyFill="1" applyAlignment="1" applyProtection="1">
      <alignment/>
      <protection locked="0"/>
    </xf>
    <xf numFmtId="0" fontId="59" fillId="33" borderId="39" xfId="85" applyFont="1" applyFill="1" applyBorder="1" applyAlignment="1" applyProtection="1">
      <alignment horizontal="right"/>
      <protection hidden="1"/>
    </xf>
    <xf numFmtId="0" fontId="46" fillId="16" borderId="0" xfId="85" applyFont="1" applyFill="1" applyAlignment="1" applyProtection="1">
      <alignment shrinkToFit="1"/>
      <protection locked="0"/>
    </xf>
    <xf numFmtId="0" fontId="62" fillId="2" borderId="0" xfId="85" applyFont="1" applyFill="1" applyAlignment="1" applyProtection="1">
      <alignment horizontal="right"/>
      <protection locked="0"/>
    </xf>
    <xf numFmtId="0" fontId="45" fillId="10" borderId="16" xfId="85" applyFont="1" applyFill="1" applyBorder="1" applyAlignment="1" applyProtection="1">
      <alignment horizontal="centerContinuous" shrinkToFit="1"/>
      <protection hidden="1"/>
    </xf>
    <xf numFmtId="0" fontId="46" fillId="18" borderId="0" xfId="85" applyFont="1" applyFill="1" applyAlignment="1" applyProtection="1">
      <alignment/>
      <protection locked="0"/>
    </xf>
    <xf numFmtId="0" fontId="45" fillId="0" borderId="0" xfId="85" applyNumberFormat="1" applyFont="1" applyFill="1" applyBorder="1" applyAlignment="1" applyProtection="1">
      <alignment horizontal="left"/>
      <protection locked="0"/>
    </xf>
    <xf numFmtId="174" fontId="61" fillId="0" borderId="0" xfId="80" applyNumberFormat="1" applyFont="1" applyBorder="1" applyAlignment="1" applyProtection="1">
      <alignment horizontal="left"/>
      <protection locked="0"/>
    </xf>
    <xf numFmtId="0" fontId="45" fillId="10" borderId="19" xfId="85" applyFont="1" applyFill="1" applyBorder="1" applyAlignment="1" applyProtection="1">
      <alignment horizontal="left"/>
      <protection hidden="1"/>
    </xf>
    <xf numFmtId="0" fontId="45" fillId="10" borderId="16" xfId="85" applyFont="1" applyFill="1" applyBorder="1" applyAlignment="1" applyProtection="1">
      <alignment horizontal="center"/>
      <protection hidden="1"/>
    </xf>
    <xf numFmtId="0" fontId="59" fillId="12" borderId="36" xfId="85" applyFont="1" applyFill="1" applyBorder="1" applyAlignment="1" applyProtection="1">
      <alignment horizontal="left"/>
      <protection hidden="1"/>
    </xf>
    <xf numFmtId="0" fontId="59" fillId="12" borderId="36" xfId="85" applyFont="1" applyFill="1" applyBorder="1" applyAlignment="1" applyProtection="1">
      <alignment horizontal="center"/>
      <protection hidden="1"/>
    </xf>
    <xf numFmtId="0" fontId="59" fillId="12" borderId="38" xfId="85" applyFont="1" applyFill="1" applyBorder="1" applyAlignment="1" applyProtection="1">
      <alignment horizontal="left"/>
      <protection hidden="1"/>
    </xf>
    <xf numFmtId="0" fontId="59" fillId="12" borderId="38" xfId="85" applyFont="1" applyFill="1" applyBorder="1" applyAlignment="1" applyProtection="1">
      <alignment horizontal="center"/>
      <protection hidden="1"/>
    </xf>
    <xf numFmtId="0" fontId="51" fillId="2" borderId="0" xfId="85" applyFont="1" applyFill="1" applyAlignment="1" applyProtection="1">
      <alignment horizontal="left"/>
      <protection locked="0"/>
    </xf>
    <xf numFmtId="0" fontId="59" fillId="2" borderId="0" xfId="85" applyFont="1" applyFill="1" applyAlignment="1" applyProtection="1">
      <alignment horizontal="left"/>
      <protection locked="0"/>
    </xf>
    <xf numFmtId="0" fontId="63" fillId="2" borderId="0" xfId="85" applyFont="1" applyFill="1" applyAlignment="1" applyProtection="1">
      <alignment horizontal="left"/>
      <protection locked="0"/>
    </xf>
    <xf numFmtId="0" fontId="46" fillId="0" borderId="0" xfId="85" applyFont="1" applyFill="1" applyAlignment="1" applyProtection="1">
      <alignment horizontal="left"/>
      <protection locked="0"/>
    </xf>
    <xf numFmtId="0" fontId="51" fillId="0" borderId="38" xfId="85" applyFont="1" applyFill="1" applyBorder="1" applyAlignment="1" applyProtection="1">
      <alignment horizontal="left"/>
      <protection locked="0"/>
    </xf>
    <xf numFmtId="0" fontId="46" fillId="22" borderId="0" xfId="85" applyFont="1" applyFill="1" applyAlignment="1" applyProtection="1">
      <alignment vertical="center"/>
      <protection locked="0"/>
    </xf>
    <xf numFmtId="0" fontId="46" fillId="22" borderId="0" xfId="85" applyFont="1" applyFill="1" applyAlignment="1" applyProtection="1">
      <alignment vertical="center" shrinkToFit="1"/>
      <protection locked="0"/>
    </xf>
    <xf numFmtId="0" fontId="46" fillId="22" borderId="0" xfId="85" applyFont="1" applyFill="1" applyAlignment="1" applyProtection="1">
      <alignment vertical="center"/>
      <protection hidden="1"/>
    </xf>
    <xf numFmtId="0" fontId="59" fillId="22" borderId="0" xfId="85" applyFont="1" applyFill="1" applyAlignment="1" applyProtection="1">
      <alignment vertical="center"/>
      <protection locked="0"/>
    </xf>
    <xf numFmtId="0" fontId="46" fillId="16" borderId="0" xfId="85" applyFont="1" applyFill="1" applyAlignment="1" applyProtection="1">
      <alignment vertical="center"/>
      <protection locked="0"/>
    </xf>
    <xf numFmtId="0" fontId="46" fillId="16" borderId="0" xfId="85" applyFont="1" applyFill="1" applyProtection="1">
      <alignment/>
      <protection hidden="1"/>
    </xf>
    <xf numFmtId="1" fontId="92" fillId="0" borderId="37" xfId="85" applyNumberFormat="1" applyFont="1" applyFill="1" applyBorder="1" applyAlignment="1" applyProtection="1">
      <alignment horizontal="right"/>
      <protection locked="0"/>
    </xf>
    <xf numFmtId="0" fontId="92" fillId="0" borderId="37" xfId="85" applyNumberFormat="1" applyFont="1" applyFill="1" applyBorder="1" applyAlignment="1" applyProtection="1">
      <alignment horizontal="right"/>
      <protection locked="0"/>
    </xf>
    <xf numFmtId="0" fontId="93" fillId="0" borderId="0" xfId="63" applyFont="1">
      <alignment/>
      <protection/>
    </xf>
    <xf numFmtId="14" fontId="93" fillId="0" borderId="0" xfId="63" applyNumberFormat="1" applyFont="1" applyAlignment="1">
      <alignment horizontal="center"/>
      <protection/>
    </xf>
    <xf numFmtId="0" fontId="93" fillId="0" borderId="0" xfId="63" applyFont="1" applyAlignment="1">
      <alignment horizontal="center"/>
      <protection/>
    </xf>
    <xf numFmtId="0" fontId="30" fillId="0" borderId="0" xfId="65" applyFont="1" applyFill="1" applyAlignment="1" applyProtection="1">
      <alignment horizontal="left"/>
      <protection hidden="1"/>
    </xf>
    <xf numFmtId="3" fontId="30" fillId="0" borderId="0" xfId="65" applyNumberFormat="1" applyFont="1" applyFill="1" applyAlignment="1" applyProtection="1">
      <alignment horizontal="left"/>
      <protection hidden="1"/>
    </xf>
    <xf numFmtId="0" fontId="93" fillId="0" borderId="13" xfId="63" applyFont="1" applyBorder="1" applyAlignment="1">
      <alignment horizontal="left" vertical="center"/>
      <protection/>
    </xf>
    <xf numFmtId="0" fontId="93" fillId="0" borderId="14" xfId="63" applyFont="1" applyBorder="1" applyAlignment="1">
      <alignment vertical="center"/>
      <protection/>
    </xf>
    <xf numFmtId="0" fontId="93" fillId="0" borderId="15" xfId="63" applyFont="1" applyBorder="1" applyAlignment="1">
      <alignment vertical="center"/>
      <protection/>
    </xf>
    <xf numFmtId="0" fontId="93" fillId="0" borderId="0" xfId="63" applyFont="1" applyAlignment="1">
      <alignment/>
      <protection/>
    </xf>
    <xf numFmtId="0" fontId="93" fillId="0" borderId="0" xfId="63" applyFont="1" applyFill="1" applyAlignment="1">
      <alignment horizontal="center" wrapText="1"/>
      <protection/>
    </xf>
    <xf numFmtId="0" fontId="93" fillId="0" borderId="0" xfId="63" applyNumberFormat="1" applyFont="1" applyFill="1" applyAlignment="1">
      <alignment/>
      <protection/>
    </xf>
    <xf numFmtId="0" fontId="93" fillId="0" borderId="0" xfId="63" applyFont="1" applyFill="1" applyAlignment="1">
      <alignment/>
      <protection/>
    </xf>
    <xf numFmtId="0" fontId="93" fillId="0" borderId="0" xfId="63" applyNumberFormat="1" applyFont="1" applyFill="1">
      <alignment/>
      <protection/>
    </xf>
    <xf numFmtId="0" fontId="93" fillId="0" borderId="0" xfId="63" applyFont="1" applyFill="1">
      <alignment/>
      <protection/>
    </xf>
    <xf numFmtId="0" fontId="93" fillId="34" borderId="40" xfId="63" applyFont="1" applyFill="1" applyBorder="1">
      <alignment/>
      <protection/>
    </xf>
    <xf numFmtId="0" fontId="93" fillId="0" borderId="40" xfId="63" applyFont="1" applyFill="1" applyBorder="1" applyAlignment="1">
      <alignment horizontal="center" wrapText="1"/>
      <protection/>
    </xf>
    <xf numFmtId="0" fontId="93" fillId="34" borderId="11" xfId="63" applyNumberFormat="1" applyFont="1" applyFill="1" applyBorder="1" applyAlignment="1">
      <alignment horizontal="center" textRotation="90"/>
      <protection/>
    </xf>
    <xf numFmtId="0" fontId="93" fillId="34" borderId="0" xfId="63" applyNumberFormat="1" applyFont="1" applyFill="1">
      <alignment/>
      <protection/>
    </xf>
    <xf numFmtId="0" fontId="94" fillId="34" borderId="11" xfId="63" applyNumberFormat="1" applyFont="1" applyFill="1" applyBorder="1" applyAlignment="1">
      <alignment horizontal="center"/>
      <protection/>
    </xf>
    <xf numFmtId="0" fontId="93" fillId="0" borderId="11" xfId="63" applyFont="1" applyBorder="1">
      <alignment/>
      <protection/>
    </xf>
    <xf numFmtId="0" fontId="93" fillId="0" borderId="11" xfId="63" applyFont="1" applyBorder="1" applyAlignment="1">
      <alignment shrinkToFit="1"/>
      <protection/>
    </xf>
    <xf numFmtId="0" fontId="93" fillId="0" borderId="11" xfId="63" applyFont="1" applyBorder="1" applyAlignment="1">
      <alignment horizontal="center"/>
      <protection/>
    </xf>
    <xf numFmtId="0" fontId="93" fillId="34" borderId="11" xfId="63" applyNumberFormat="1" applyFont="1" applyFill="1" applyBorder="1" applyAlignment="1">
      <alignment horizontal="center"/>
      <protection/>
    </xf>
    <xf numFmtId="0" fontId="95" fillId="34" borderId="11" xfId="63" applyFont="1" applyFill="1" applyBorder="1" applyAlignment="1">
      <alignment horizontal="center" shrinkToFit="1"/>
      <protection/>
    </xf>
    <xf numFmtId="0" fontId="93" fillId="34" borderId="0" xfId="63" applyFont="1" applyFill="1">
      <alignment/>
      <protection/>
    </xf>
    <xf numFmtId="0" fontId="30" fillId="0" borderId="0" xfId="65" applyFont="1" applyFill="1" applyBorder="1" applyAlignment="1" applyProtection="1" quotePrefix="1">
      <alignment/>
      <protection hidden="1"/>
    </xf>
    <xf numFmtId="0" fontId="93" fillId="0" borderId="0" xfId="63" applyFont="1" applyAlignment="1">
      <alignment horizontal="left"/>
      <protection/>
    </xf>
    <xf numFmtId="0" fontId="5" fillId="0" borderId="11" xfId="65" applyFont="1" applyFill="1" applyBorder="1" applyAlignment="1" applyProtection="1">
      <alignment horizontal="center" shrinkToFit="1"/>
      <protection hidden="1"/>
    </xf>
    <xf numFmtId="0" fontId="93" fillId="0" borderId="0" xfId="63" applyFont="1" applyFill="1" applyAlignment="1">
      <alignment horizontal="center"/>
      <protection/>
    </xf>
    <xf numFmtId="0" fontId="65" fillId="0" borderId="0" xfId="65" applyFont="1" applyFill="1" applyAlignment="1" applyProtection="1">
      <alignment horizontal="right"/>
      <protection hidden="1"/>
    </xf>
    <xf numFmtId="0" fontId="93" fillId="0" borderId="25" xfId="63" applyFont="1" applyBorder="1" applyAlignment="1">
      <alignment horizontal="center"/>
      <protection/>
    </xf>
    <xf numFmtId="0" fontId="30" fillId="34" borderId="0" xfId="65" applyFont="1" applyFill="1" applyAlignment="1" applyProtection="1">
      <alignment horizontal="right"/>
      <protection hidden="1"/>
    </xf>
    <xf numFmtId="0" fontId="93" fillId="34" borderId="0" xfId="63" applyFont="1" applyFill="1" applyAlignment="1">
      <alignment/>
      <protection/>
    </xf>
    <xf numFmtId="0" fontId="93" fillId="0" borderId="0" xfId="63" applyFont="1" applyAlignment="1">
      <alignment horizontal="right"/>
      <protection/>
    </xf>
    <xf numFmtId="0" fontId="30" fillId="34" borderId="0" xfId="65" applyFont="1" applyFill="1" applyAlignment="1" applyProtection="1" quotePrefix="1">
      <alignment horizontal="right"/>
      <protection hidden="1"/>
    </xf>
    <xf numFmtId="0" fontId="93" fillId="34" borderId="0" xfId="63" applyFont="1" applyFill="1" applyAlignment="1">
      <alignment horizontal="left" vertical="center"/>
      <protection/>
    </xf>
    <xf numFmtId="0" fontId="32" fillId="0" borderId="0" xfId="65" applyFont="1" applyFill="1">
      <alignment/>
      <protection/>
    </xf>
    <xf numFmtId="0" fontId="93" fillId="0" borderId="20" xfId="63" applyFont="1" applyBorder="1">
      <alignment/>
      <protection/>
    </xf>
    <xf numFmtId="0" fontId="93" fillId="0" borderId="20" xfId="63" applyFont="1" applyBorder="1" applyAlignment="1">
      <alignment shrinkToFit="1"/>
      <protection/>
    </xf>
    <xf numFmtId="0" fontId="93" fillId="0" borderId="20" xfId="63" applyFont="1" applyBorder="1" applyAlignment="1">
      <alignment horizontal="center"/>
      <protection/>
    </xf>
    <xf numFmtId="0" fontId="93" fillId="34" borderId="20" xfId="63" applyFont="1" applyFill="1" applyBorder="1">
      <alignment/>
      <protection/>
    </xf>
    <xf numFmtId="0" fontId="93" fillId="0" borderId="20" xfId="63" applyFont="1" applyFill="1" applyBorder="1" applyAlignment="1">
      <alignment horizontal="center" wrapText="1"/>
      <protection/>
    </xf>
    <xf numFmtId="0" fontId="0" fillId="0" borderId="0" xfId="0" applyAlignment="1">
      <alignment/>
    </xf>
    <xf numFmtId="3" fontId="29" fillId="0" borderId="11" xfId="0" applyNumberFormat="1" applyFont="1" applyFill="1" applyBorder="1" applyAlignment="1" applyProtection="1">
      <alignment horizontal="right" vertical="center" wrapText="1"/>
      <protection locked="0"/>
    </xf>
    <xf numFmtId="3" fontId="34" fillId="0" borderId="11" xfId="0" applyNumberFormat="1" applyFont="1" applyFill="1" applyBorder="1" applyAlignment="1" applyProtection="1">
      <alignment horizontal="right" vertical="center" wrapText="1"/>
      <protection hidden="1"/>
    </xf>
    <xf numFmtId="3" fontId="34" fillId="0" borderId="11" xfId="0" applyNumberFormat="1" applyFont="1" applyFill="1" applyBorder="1" applyAlignment="1" applyProtection="1">
      <alignment horizontal="right"/>
      <protection hidden="1"/>
    </xf>
    <xf numFmtId="3" fontId="34" fillId="0" borderId="11" xfId="0" applyNumberFormat="1" applyFont="1" applyFill="1" applyBorder="1" applyAlignment="1" applyProtection="1">
      <alignment/>
      <protection hidden="1"/>
    </xf>
    <xf numFmtId="0" fontId="45" fillId="24" borderId="11" xfId="0" applyFont="1" applyFill="1" applyBorder="1" applyAlignment="1" applyProtection="1">
      <alignment horizontal="center" wrapText="1"/>
      <protection locked="0"/>
    </xf>
    <xf numFmtId="0" fontId="45" fillId="24" borderId="11" xfId="0" applyFont="1" applyFill="1" applyBorder="1" applyAlignment="1" applyProtection="1">
      <alignment wrapText="1"/>
      <protection locked="0"/>
    </xf>
    <xf numFmtId="0" fontId="51" fillId="35" borderId="11" xfId="0" applyFont="1" applyFill="1" applyBorder="1" applyAlignment="1" applyProtection="1">
      <alignment horizontal="center" wrapText="1"/>
      <protection locked="0"/>
    </xf>
    <xf numFmtId="0" fontId="51" fillId="18" borderId="11" xfId="0" applyFont="1" applyFill="1" applyBorder="1" applyAlignment="1" applyProtection="1">
      <alignment horizontal="center" wrapText="1"/>
      <protection locked="0"/>
    </xf>
    <xf numFmtId="0" fontId="51" fillId="18" borderId="11" xfId="0" applyFont="1" applyFill="1" applyBorder="1" applyAlignment="1" applyProtection="1">
      <alignment horizontal="center"/>
      <protection locked="0"/>
    </xf>
    <xf numFmtId="0" fontId="29" fillId="36" borderId="11" xfId="0" applyFont="1" applyFill="1" applyBorder="1" applyAlignment="1" applyProtection="1">
      <alignment horizontal="left" vertical="center"/>
      <protection hidden="1"/>
    </xf>
    <xf numFmtId="0" fontId="29" fillId="36" borderId="40" xfId="0" applyFont="1" applyFill="1" applyBorder="1" applyAlignment="1" applyProtection="1">
      <alignment horizontal="center" vertical="center" wrapText="1"/>
      <protection hidden="1"/>
    </xf>
    <xf numFmtId="0" fontId="29" fillId="36" borderId="20" xfId="0" applyFont="1" applyFill="1" applyBorder="1" applyAlignment="1" applyProtection="1">
      <alignment horizontal="center" vertical="center"/>
      <protection hidden="1"/>
    </xf>
    <xf numFmtId="0" fontId="29" fillId="36" borderId="11" xfId="0" applyFont="1" applyFill="1" applyBorder="1" applyAlignment="1" applyProtection="1">
      <alignment horizontal="center" vertical="center" wrapText="1"/>
      <protection hidden="1"/>
    </xf>
    <xf numFmtId="0" fontId="29" fillId="36" borderId="11" xfId="0" applyNumberFormat="1" applyFont="1" applyFill="1" applyBorder="1" applyAlignment="1" applyProtection="1">
      <alignment horizontal="center" vertical="center" wrapText="1"/>
      <protection hidden="1"/>
    </xf>
    <xf numFmtId="0" fontId="29" fillId="36" borderId="13" xfId="0" applyFont="1" applyFill="1" applyBorder="1" applyAlignment="1" applyProtection="1">
      <alignment horizontal="center" vertical="center"/>
      <protection hidden="1"/>
    </xf>
    <xf numFmtId="0" fontId="29" fillId="36" borderId="14" xfId="0" applyFont="1" applyFill="1" applyBorder="1" applyAlignment="1" applyProtection="1">
      <alignment horizontal="center" vertical="center"/>
      <protection hidden="1"/>
    </xf>
    <xf numFmtId="0" fontId="29" fillId="36" borderId="15" xfId="0" applyFont="1" applyFill="1" applyBorder="1" applyAlignment="1" applyProtection="1">
      <alignment horizontal="center" vertical="center"/>
      <protection hidden="1"/>
    </xf>
    <xf numFmtId="0" fontId="29" fillId="36" borderId="13" xfId="0" applyFont="1" applyFill="1" applyBorder="1" applyAlignment="1" applyProtection="1">
      <alignment horizontal="left" vertical="center"/>
      <protection hidden="1"/>
    </xf>
    <xf numFmtId="0" fontId="29" fillId="36" borderId="14" xfId="0" applyFont="1" applyFill="1" applyBorder="1" applyAlignment="1" applyProtection="1">
      <alignment/>
      <protection hidden="1"/>
    </xf>
    <xf numFmtId="0" fontId="29" fillId="36" borderId="15" xfId="0" applyFont="1" applyFill="1" applyBorder="1" applyAlignment="1" applyProtection="1">
      <alignment/>
      <protection hidden="1"/>
    </xf>
    <xf numFmtId="0" fontId="29" fillId="34" borderId="0" xfId="0" applyFont="1" applyFill="1" applyBorder="1" applyAlignment="1" applyProtection="1">
      <alignment/>
      <protection hidden="1"/>
    </xf>
    <xf numFmtId="0" fontId="29" fillId="34" borderId="0" xfId="0" applyFont="1" applyFill="1" applyBorder="1" applyAlignment="1" applyProtection="1">
      <alignment horizontal="center"/>
      <protection hidden="1"/>
    </xf>
    <xf numFmtId="0" fontId="0" fillId="34" borderId="25" xfId="0" applyFont="1" applyFill="1" applyBorder="1" applyAlignment="1" applyProtection="1">
      <alignment/>
      <protection hidden="1"/>
    </xf>
    <xf numFmtId="0" fontId="33" fillId="34" borderId="0" xfId="0" applyFont="1" applyFill="1" applyBorder="1" applyAlignment="1" applyProtection="1">
      <alignment horizontal="right"/>
      <protection hidden="1"/>
    </xf>
    <xf numFmtId="0" fontId="33" fillId="34" borderId="0" xfId="0" applyFont="1" applyFill="1" applyBorder="1" applyAlignment="1" applyProtection="1">
      <alignment horizontal="center"/>
      <protection hidden="1"/>
    </xf>
    <xf numFmtId="0" fontId="33" fillId="34" borderId="0" xfId="0" applyFont="1" applyFill="1" applyBorder="1" applyAlignment="1" applyProtection="1">
      <alignment horizontal="left"/>
      <protection hidden="1"/>
    </xf>
    <xf numFmtId="0" fontId="66" fillId="34" borderId="0" xfId="0" applyFont="1" applyFill="1" applyBorder="1" applyAlignment="1" applyProtection="1">
      <alignment horizontal="left"/>
      <protection hidden="1"/>
    </xf>
    <xf numFmtId="0" fontId="29" fillId="34" borderId="0" xfId="0" applyFont="1" applyFill="1" applyBorder="1" applyAlignment="1" applyProtection="1">
      <alignment horizontal="right"/>
      <protection hidden="1"/>
    </xf>
    <xf numFmtId="0" fontId="29" fillId="34" borderId="0" xfId="0" applyFont="1" applyFill="1" applyBorder="1" applyAlignment="1" applyProtection="1">
      <alignment horizontal="left"/>
      <protection hidden="1"/>
    </xf>
    <xf numFmtId="0" fontId="29" fillId="34" borderId="21" xfId="0" applyFont="1" applyFill="1" applyBorder="1" applyAlignment="1" applyProtection="1">
      <alignment/>
      <protection hidden="1"/>
    </xf>
    <xf numFmtId="0" fontId="29" fillId="34" borderId="22" xfId="0" applyFont="1" applyFill="1" applyBorder="1" applyAlignment="1" applyProtection="1">
      <alignment/>
      <protection hidden="1"/>
    </xf>
    <xf numFmtId="0" fontId="29" fillId="34" borderId="22" xfId="0" applyFont="1" applyFill="1" applyBorder="1" applyAlignment="1" applyProtection="1">
      <alignment horizontal="center"/>
      <protection hidden="1"/>
    </xf>
    <xf numFmtId="0" fontId="29" fillId="34" borderId="23" xfId="0" applyFont="1" applyFill="1" applyBorder="1" applyAlignment="1" applyProtection="1">
      <alignment horizontal="center"/>
      <protection hidden="1"/>
    </xf>
    <xf numFmtId="0" fontId="0" fillId="34" borderId="41" xfId="0" applyFont="1" applyFill="1" applyBorder="1" applyAlignment="1" applyProtection="1">
      <alignment/>
      <protection hidden="1"/>
    </xf>
    <xf numFmtId="0" fontId="0" fillId="34" borderId="0" xfId="0" applyFont="1" applyFill="1" applyBorder="1" applyAlignment="1" applyProtection="1">
      <alignment/>
      <protection hidden="1"/>
    </xf>
    <xf numFmtId="0" fontId="29" fillId="34" borderId="0" xfId="0" applyFont="1" applyFill="1" applyBorder="1" applyAlignment="1" applyProtection="1">
      <alignment/>
      <protection hidden="1"/>
    </xf>
    <xf numFmtId="0" fontId="29" fillId="34" borderId="42" xfId="0" applyFont="1" applyFill="1" applyBorder="1" applyAlignment="1" applyProtection="1">
      <alignment/>
      <protection hidden="1"/>
    </xf>
    <xf numFmtId="0" fontId="29" fillId="34" borderId="41" xfId="0" applyFont="1" applyFill="1" applyBorder="1" applyAlignment="1" applyProtection="1">
      <alignment/>
      <protection hidden="1"/>
    </xf>
    <xf numFmtId="176" fontId="29" fillId="34" borderId="0" xfId="0" applyNumberFormat="1" applyFont="1" applyFill="1" applyBorder="1" applyAlignment="1" applyProtection="1">
      <alignment horizontal="left" vertical="center"/>
      <protection hidden="1"/>
    </xf>
    <xf numFmtId="0" fontId="29" fillId="34" borderId="42" xfId="0" applyFont="1" applyFill="1" applyBorder="1" applyAlignment="1" applyProtection="1">
      <alignment/>
      <protection hidden="1"/>
    </xf>
    <xf numFmtId="0" fontId="0" fillId="34" borderId="41" xfId="0" applyFill="1" applyBorder="1" applyAlignment="1" applyProtection="1">
      <alignment/>
      <protection hidden="1"/>
    </xf>
    <xf numFmtId="0" fontId="0" fillId="34" borderId="0" xfId="0" applyFill="1" applyBorder="1" applyAlignment="1" applyProtection="1">
      <alignment horizontal="right"/>
      <protection hidden="1"/>
    </xf>
    <xf numFmtId="0" fontId="0" fillId="34" borderId="0" xfId="0" applyFill="1" applyBorder="1" applyAlignment="1" applyProtection="1">
      <alignment/>
      <protection hidden="1"/>
    </xf>
    <xf numFmtId="0" fontId="0" fillId="34" borderId="42" xfId="0" applyFill="1" applyBorder="1" applyAlignment="1" applyProtection="1">
      <alignment/>
      <protection hidden="1"/>
    </xf>
    <xf numFmtId="0" fontId="26" fillId="34" borderId="41" xfId="0" applyFont="1" applyFill="1" applyBorder="1" applyAlignment="1" applyProtection="1">
      <alignment horizontal="left"/>
      <protection hidden="1"/>
    </xf>
    <xf numFmtId="0" fontId="0" fillId="0" borderId="24" xfId="0" applyFill="1" applyBorder="1" applyAlignment="1" applyProtection="1">
      <alignment/>
      <protection locked="0"/>
    </xf>
    <xf numFmtId="0" fontId="0" fillId="0" borderId="25" xfId="0" applyFill="1" applyBorder="1" applyAlignment="1" applyProtection="1">
      <alignment/>
      <protection locked="0"/>
    </xf>
    <xf numFmtId="0" fontId="0" fillId="0" borderId="25" xfId="0" applyFill="1" applyBorder="1" applyAlignment="1" applyProtection="1">
      <alignment horizontal="center" vertical="center"/>
      <protection locked="0"/>
    </xf>
    <xf numFmtId="0" fontId="0" fillId="0" borderId="26" xfId="0" applyFill="1" applyBorder="1" applyAlignment="1" applyProtection="1">
      <alignment/>
      <protection locked="0"/>
    </xf>
    <xf numFmtId="0" fontId="32" fillId="0" borderId="11" xfId="0" applyFont="1" applyFill="1" applyBorder="1" applyAlignment="1" applyProtection="1">
      <alignment horizontal="center" vertical="center" shrinkToFit="1"/>
      <protection locked="0"/>
    </xf>
    <xf numFmtId="0" fontId="4" fillId="36" borderId="11" xfId="79" applyFill="1" applyBorder="1" applyAlignment="1">
      <alignment vertical="center"/>
      <protection/>
    </xf>
    <xf numFmtId="0" fontId="4" fillId="36" borderId="11" xfId="79" applyFill="1" applyBorder="1" applyAlignment="1">
      <alignment horizontal="center" vertical="center"/>
      <protection/>
    </xf>
    <xf numFmtId="0" fontId="4" fillId="36" borderId="11" xfId="79" applyFill="1" applyBorder="1" applyAlignment="1">
      <alignment wrapText="1"/>
      <protection/>
    </xf>
    <xf numFmtId="0" fontId="4" fillId="36" borderId="11" xfId="79" applyFill="1" applyBorder="1">
      <alignment/>
      <protection/>
    </xf>
    <xf numFmtId="0" fontId="4" fillId="36" borderId="40" xfId="79" applyFill="1" applyBorder="1">
      <alignment/>
      <protection/>
    </xf>
    <xf numFmtId="4" fontId="4" fillId="36" borderId="40" xfId="79" applyNumberFormat="1" applyFill="1" applyBorder="1" applyAlignment="1">
      <alignment shrinkToFit="1"/>
      <protection/>
    </xf>
    <xf numFmtId="0" fontId="4" fillId="34" borderId="0" xfId="79" applyFill="1" applyAlignment="1">
      <alignment horizontal="center"/>
      <protection/>
    </xf>
    <xf numFmtId="0" fontId="4" fillId="34" borderId="0" xfId="79" applyFill="1" applyAlignment="1">
      <alignment horizontal="center" shrinkToFit="1"/>
      <protection/>
    </xf>
    <xf numFmtId="0" fontId="59" fillId="33" borderId="31" xfId="85" applyFont="1" applyFill="1" applyBorder="1" applyAlignment="1" applyProtection="1">
      <alignment horizontal="right"/>
      <protection hidden="1"/>
    </xf>
    <xf numFmtId="0" fontId="96" fillId="0" borderId="0" xfId="63" applyFont="1" applyAlignment="1">
      <alignment horizontal="left"/>
      <protection/>
    </xf>
    <xf numFmtId="0" fontId="96" fillId="0" borderId="0" xfId="63" applyFont="1" applyAlignment="1">
      <alignment horizontal="center"/>
      <protection/>
    </xf>
    <xf numFmtId="0" fontId="31" fillId="0" borderId="0" xfId="65" applyFont="1" applyFill="1" applyBorder="1" applyAlignment="1" applyProtection="1" quotePrefix="1">
      <alignment/>
      <protection hidden="1"/>
    </xf>
    <xf numFmtId="0" fontId="3" fillId="30" borderId="32" xfId="84" applyFont="1" applyFill="1" applyBorder="1" applyAlignment="1">
      <alignment horizontal="right"/>
      <protection/>
    </xf>
    <xf numFmtId="0" fontId="0" fillId="30" borderId="32" xfId="84" applyFont="1" applyFill="1" applyBorder="1" applyAlignment="1">
      <alignment horizontal="right"/>
      <protection/>
    </xf>
    <xf numFmtId="0" fontId="0" fillId="0" borderId="0" xfId="0" applyFont="1" applyAlignment="1">
      <alignment/>
    </xf>
    <xf numFmtId="0" fontId="67" fillId="0" borderId="0" xfId="0" applyFont="1" applyAlignment="1">
      <alignment/>
    </xf>
    <xf numFmtId="0" fontId="3" fillId="30" borderId="0" xfId="84" applyFont="1" applyFill="1" applyBorder="1">
      <alignment/>
      <protection/>
    </xf>
    <xf numFmtId="0" fontId="3" fillId="30" borderId="34" xfId="84" applyFont="1" applyFill="1" applyBorder="1">
      <alignment/>
      <protection/>
    </xf>
    <xf numFmtId="0" fontId="3" fillId="30" borderId="31" xfId="84" applyFont="1" applyFill="1" applyBorder="1" applyAlignment="1">
      <alignment horizontal="left"/>
      <protection/>
    </xf>
    <xf numFmtId="0" fontId="0" fillId="30" borderId="31" xfId="84" applyFont="1" applyFill="1" applyBorder="1" applyAlignment="1">
      <alignment horizontal="left"/>
      <protection/>
    </xf>
    <xf numFmtId="0" fontId="4" fillId="0" borderId="17" xfId="79" applyBorder="1" applyAlignment="1">
      <alignment horizontal="left"/>
      <protection/>
    </xf>
    <xf numFmtId="0" fontId="4" fillId="0" borderId="18" xfId="79" applyBorder="1" applyAlignment="1">
      <alignment horizontal="left"/>
      <protection/>
    </xf>
    <xf numFmtId="0" fontId="4" fillId="0" borderId="19" xfId="79" applyBorder="1" applyAlignment="1">
      <alignment horizontal="left"/>
      <protection/>
    </xf>
    <xf numFmtId="0" fontId="94" fillId="34" borderId="11" xfId="63" applyNumberFormat="1" applyFont="1" applyFill="1" applyBorder="1" applyAlignment="1">
      <alignment horizontal="center" vertical="center"/>
      <protection/>
    </xf>
    <xf numFmtId="176" fontId="48" fillId="34" borderId="0" xfId="80" applyNumberFormat="1" applyFont="1" applyFill="1" applyBorder="1" applyAlignment="1" applyProtection="1">
      <alignment horizontal="left"/>
      <protection locked="0"/>
    </xf>
    <xf numFmtId="0" fontId="46" fillId="34" borderId="0" xfId="85" applyFont="1" applyFill="1" applyProtection="1">
      <alignment/>
      <protection locked="0"/>
    </xf>
    <xf numFmtId="0" fontId="46" fillId="34" borderId="0" xfId="85" applyFont="1" applyFill="1" applyAlignment="1" applyProtection="1">
      <alignment shrinkToFit="1"/>
      <protection locked="0"/>
    </xf>
    <xf numFmtId="0" fontId="46" fillId="34" borderId="0" xfId="85" applyFont="1" applyFill="1" applyAlignment="1" applyProtection="1">
      <alignment/>
      <protection locked="0"/>
    </xf>
    <xf numFmtId="0" fontId="45" fillId="37" borderId="11" xfId="0" applyFont="1" applyFill="1" applyBorder="1" applyAlignment="1" applyProtection="1">
      <alignment horizontal="center" wrapText="1"/>
      <protection locked="0"/>
    </xf>
    <xf numFmtId="0" fontId="45" fillId="37" borderId="40" xfId="0" applyFont="1" applyFill="1" applyBorder="1" applyAlignment="1" applyProtection="1">
      <alignment horizontal="center" wrapText="1"/>
      <protection locked="0"/>
    </xf>
    <xf numFmtId="0" fontId="48" fillId="0" borderId="0" xfId="80" applyFont="1" applyBorder="1" applyAlignment="1" applyProtection="1">
      <alignment horizontal="left" shrinkToFit="1"/>
      <protection locked="0"/>
    </xf>
    <xf numFmtId="0" fontId="70" fillId="34" borderId="0" xfId="0" applyFont="1" applyFill="1" applyBorder="1" applyAlignment="1" applyProtection="1">
      <alignment horizontal="center" vertical="center"/>
      <protection hidden="1"/>
    </xf>
    <xf numFmtId="0" fontId="68" fillId="34" borderId="0" xfId="0" applyFont="1" applyFill="1" applyAlignment="1">
      <alignment/>
    </xf>
    <xf numFmtId="0" fontId="0" fillId="34" borderId="32" xfId="84" applyFont="1" applyFill="1" applyBorder="1">
      <alignment/>
      <protection/>
    </xf>
    <xf numFmtId="0" fontId="95" fillId="0" borderId="0" xfId="63" applyFont="1">
      <alignment/>
      <protection/>
    </xf>
    <xf numFmtId="0" fontId="93" fillId="0" borderId="25" xfId="63" applyFont="1" applyBorder="1" applyAlignment="1">
      <alignment horizontal="left" vertical="center"/>
      <protection/>
    </xf>
    <xf numFmtId="0" fontId="45" fillId="38" borderId="0" xfId="85" applyFont="1" applyFill="1" applyAlignment="1" applyProtection="1">
      <alignment/>
      <protection locked="0"/>
    </xf>
    <xf numFmtId="0" fontId="97" fillId="34" borderId="11" xfId="63" applyFont="1" applyFill="1" applyBorder="1" applyAlignment="1">
      <alignment horizontal="center" vertical="center"/>
      <protection/>
    </xf>
    <xf numFmtId="0" fontId="97" fillId="0" borderId="20" xfId="63" applyFont="1" applyBorder="1" applyAlignment="1">
      <alignment horizontal="center" vertical="center"/>
      <protection/>
    </xf>
    <xf numFmtId="0" fontId="97" fillId="0" borderId="20" xfId="63" applyFont="1" applyFill="1" applyBorder="1" applyAlignment="1">
      <alignment horizontal="center" vertical="center" wrapText="1"/>
      <protection/>
    </xf>
    <xf numFmtId="0" fontId="97" fillId="0" borderId="11" xfId="63" applyFont="1" applyBorder="1" applyAlignment="1">
      <alignment horizontal="center" vertical="center"/>
      <protection/>
    </xf>
    <xf numFmtId="0" fontId="97" fillId="0" borderId="11" xfId="63" applyNumberFormat="1" applyFont="1" applyFill="1" applyBorder="1" applyAlignment="1">
      <alignment horizontal="center" vertical="center"/>
      <protection/>
    </xf>
    <xf numFmtId="0" fontId="98" fillId="39" borderId="0" xfId="0" applyFont="1" applyFill="1" applyAlignment="1" applyProtection="1">
      <alignment horizontal="left" vertical="center" wrapText="1" indent="2"/>
      <protection locked="0"/>
    </xf>
    <xf numFmtId="0" fontId="99" fillId="39" borderId="0" xfId="0" applyFont="1" applyFill="1" applyAlignment="1" applyProtection="1">
      <alignment horizontal="left" vertical="center" wrapText="1" indent="2"/>
      <protection locked="0"/>
    </xf>
    <xf numFmtId="0" fontId="59" fillId="34" borderId="0" xfId="85" applyFont="1" applyFill="1" applyBorder="1" applyAlignment="1" applyProtection="1">
      <alignment horizontal="right"/>
      <protection locked="0"/>
    </xf>
    <xf numFmtId="0" fontId="46" fillId="40" borderId="0" xfId="0" applyFont="1" applyFill="1" applyAlignment="1" applyProtection="1">
      <alignment horizontal="center"/>
      <protection hidden="1"/>
    </xf>
    <xf numFmtId="14" fontId="100" fillId="40" borderId="0" xfId="0" applyNumberFormat="1" applyFont="1" applyFill="1" applyAlignment="1" applyProtection="1">
      <alignment horizontal="left"/>
      <protection hidden="1"/>
    </xf>
    <xf numFmtId="0" fontId="24" fillId="34" borderId="0" xfId="86" applyFont="1" applyFill="1" applyProtection="1">
      <alignment/>
      <protection locked="0"/>
    </xf>
    <xf numFmtId="0" fontId="24" fillId="34" borderId="0" xfId="86" applyFont="1" applyFill="1" applyAlignment="1" applyProtection="1">
      <alignment shrinkToFit="1"/>
      <protection locked="0"/>
    </xf>
    <xf numFmtId="0" fontId="24" fillId="34" borderId="0" xfId="86" applyFont="1" applyFill="1" applyAlignment="1" applyProtection="1">
      <alignment horizontal="center"/>
      <protection locked="0"/>
    </xf>
    <xf numFmtId="0" fontId="24" fillId="34" borderId="0" xfId="86" applyFont="1" applyFill="1" applyProtection="1">
      <alignment/>
      <protection hidden="1"/>
    </xf>
    <xf numFmtId="0" fontId="24" fillId="34" borderId="0" xfId="86" applyFont="1" applyFill="1" applyAlignment="1" applyProtection="1">
      <alignment horizontal="center"/>
      <protection hidden="1"/>
    </xf>
    <xf numFmtId="0" fontId="39" fillId="34" borderId="0" xfId="86" applyFont="1" applyFill="1" applyAlignment="1" applyProtection="1">
      <alignment horizontal="center"/>
      <protection locked="0"/>
    </xf>
    <xf numFmtId="0" fontId="40" fillId="34" borderId="0" xfId="86" applyFont="1" applyFill="1" applyAlignment="1" applyProtection="1">
      <alignment horizontal="center" vertical="center"/>
      <protection hidden="1"/>
    </xf>
    <xf numFmtId="0" fontId="39" fillId="34" borderId="0" xfId="86" applyFont="1" applyFill="1" applyBorder="1" applyAlignment="1" applyProtection="1">
      <alignment vertical="center"/>
      <protection hidden="1"/>
    </xf>
    <xf numFmtId="0" fontId="39" fillId="34" borderId="0" xfId="86" applyFont="1" applyFill="1" applyBorder="1" applyAlignment="1" applyProtection="1">
      <alignment horizontal="center" vertical="center"/>
      <protection hidden="1"/>
    </xf>
    <xf numFmtId="0" fontId="22" fillId="34" borderId="0" xfId="86" applyFont="1" applyFill="1" applyAlignment="1" applyProtection="1">
      <alignment horizontal="right"/>
      <protection hidden="1"/>
    </xf>
    <xf numFmtId="174" fontId="22" fillId="34" borderId="0" xfId="86" applyNumberFormat="1" applyFont="1" applyFill="1" applyBorder="1" applyAlignment="1" applyProtection="1">
      <alignment horizontal="center" vertical="center"/>
      <protection hidden="1"/>
    </xf>
    <xf numFmtId="0" fontId="39" fillId="34" borderId="0" xfId="86" applyFont="1" applyFill="1" applyProtection="1">
      <alignment/>
      <protection locked="0"/>
    </xf>
    <xf numFmtId="0" fontId="36" fillId="34" borderId="43" xfId="86" applyFont="1" applyFill="1" applyBorder="1" applyAlignment="1" applyProtection="1">
      <alignment horizontal="center" vertical="center"/>
      <protection hidden="1"/>
    </xf>
    <xf numFmtId="0" fontId="36" fillId="34" borderId="44" xfId="86" applyFont="1" applyFill="1" applyBorder="1" applyAlignment="1" applyProtection="1">
      <alignment horizontal="centerContinuous" vertical="center"/>
      <protection hidden="1"/>
    </xf>
    <xf numFmtId="0" fontId="22" fillId="34" borderId="45" xfId="86" applyFont="1" applyFill="1" applyBorder="1" applyAlignment="1" applyProtection="1">
      <alignment horizontal="center" vertical="center"/>
      <protection hidden="1"/>
    </xf>
    <xf numFmtId="0" fontId="24" fillId="34" borderId="0" xfId="86" applyFont="1" applyFill="1" applyBorder="1" applyProtection="1">
      <alignment/>
      <protection hidden="1"/>
    </xf>
    <xf numFmtId="0" fontId="24" fillId="34" borderId="0" xfId="86" applyFont="1" applyFill="1" applyBorder="1" applyAlignment="1" applyProtection="1">
      <alignment shrinkToFit="1"/>
      <protection hidden="1"/>
    </xf>
    <xf numFmtId="0" fontId="25" fillId="34" borderId="30" xfId="86" applyFont="1" applyFill="1" applyBorder="1" applyAlignment="1" applyProtection="1">
      <alignment horizontal="center" vertical="center" shrinkToFit="1"/>
      <protection hidden="1"/>
    </xf>
    <xf numFmtId="0" fontId="24" fillId="34" borderId="46" xfId="86" applyFont="1" applyFill="1" applyBorder="1" applyAlignment="1" applyProtection="1">
      <alignment horizontal="centerContinuous" vertical="top"/>
      <protection hidden="1"/>
    </xf>
    <xf numFmtId="0" fontId="24" fillId="34" borderId="11" xfId="86" applyFont="1" applyFill="1" applyBorder="1" applyAlignment="1" applyProtection="1">
      <alignment horizontal="centerContinuous" vertical="top"/>
      <protection hidden="1"/>
    </xf>
    <xf numFmtId="0" fontId="24" fillId="34" borderId="13" xfId="86" applyFont="1" applyFill="1" applyBorder="1" applyAlignment="1" applyProtection="1">
      <alignment horizontal="centerContinuous" vertical="top"/>
      <protection hidden="1"/>
    </xf>
    <xf numFmtId="0" fontId="24" fillId="34" borderId="32" xfId="86" applyFont="1" applyFill="1" applyBorder="1" applyAlignment="1" applyProtection="1">
      <alignment horizontal="centerContinuous" vertical="center" shrinkToFit="1"/>
      <protection hidden="1"/>
    </xf>
    <xf numFmtId="0" fontId="39" fillId="34" borderId="47" xfId="86" applyFont="1" applyFill="1" applyBorder="1" applyAlignment="1" applyProtection="1">
      <alignment horizontal="center" vertical="center"/>
      <protection hidden="1"/>
    </xf>
    <xf numFmtId="0" fontId="39" fillId="34" borderId="45" xfId="86" applyFont="1" applyFill="1" applyBorder="1" applyAlignment="1" applyProtection="1">
      <alignment horizontal="center" vertical="center"/>
      <protection hidden="1"/>
    </xf>
    <xf numFmtId="0" fontId="39" fillId="34" borderId="48" xfId="86" applyFont="1" applyFill="1" applyBorder="1" applyAlignment="1" applyProtection="1">
      <alignment horizontal="center" vertical="center"/>
      <protection hidden="1"/>
    </xf>
    <xf numFmtId="0" fontId="24" fillId="34" borderId="47" xfId="86" applyFont="1" applyFill="1" applyBorder="1" applyAlignment="1" applyProtection="1">
      <alignment horizontal="center" vertical="center"/>
      <protection hidden="1"/>
    </xf>
    <xf numFmtId="0" fontId="24" fillId="34" borderId="45" xfId="86" applyFont="1" applyFill="1" applyBorder="1" applyAlignment="1" applyProtection="1">
      <alignment horizontal="center" vertical="center"/>
      <protection hidden="1"/>
    </xf>
    <xf numFmtId="0" fontId="24" fillId="34" borderId="49" xfId="86" applyFont="1" applyFill="1" applyBorder="1" applyAlignment="1" applyProtection="1">
      <alignment horizontal="center" vertical="center"/>
      <protection hidden="1"/>
    </xf>
    <xf numFmtId="0" fontId="24" fillId="34" borderId="50" xfId="86" applyFont="1" applyFill="1" applyBorder="1" applyAlignment="1" applyProtection="1">
      <alignment horizontal="center" vertical="center"/>
      <protection hidden="1"/>
    </xf>
    <xf numFmtId="0" fontId="24" fillId="34" borderId="51" xfId="86" applyFont="1" applyFill="1" applyBorder="1" applyAlignment="1" applyProtection="1">
      <alignment horizontal="center" vertical="center"/>
      <protection hidden="1"/>
    </xf>
    <xf numFmtId="0" fontId="25" fillId="34" borderId="35" xfId="86" applyFont="1" applyFill="1" applyBorder="1" applyAlignment="1" applyProtection="1">
      <alignment horizontal="center" shrinkToFit="1"/>
      <protection hidden="1"/>
    </xf>
    <xf numFmtId="173" fontId="22" fillId="34" borderId="26" xfId="86" applyNumberFormat="1" applyFont="1" applyFill="1" applyBorder="1" applyAlignment="1" applyProtection="1" quotePrefix="1">
      <alignment horizontal="center"/>
      <protection hidden="1"/>
    </xf>
    <xf numFmtId="0" fontId="22" fillId="34" borderId="26" xfId="86" applyNumberFormat="1" applyFont="1" applyFill="1" applyBorder="1" applyAlignment="1" applyProtection="1" quotePrefix="1">
      <alignment horizontal="center"/>
      <protection hidden="1"/>
    </xf>
    <xf numFmtId="0" fontId="37" fillId="34" borderId="25" xfId="86" applyFont="1" applyFill="1" applyBorder="1" applyAlignment="1" applyProtection="1" quotePrefix="1">
      <alignment horizontal="centerContinuous"/>
      <protection locked="0"/>
    </xf>
    <xf numFmtId="173" fontId="23" fillId="34" borderId="52" xfId="83" applyNumberFormat="1" applyFont="1" applyFill="1" applyBorder="1" applyAlignment="1" applyProtection="1">
      <alignment horizontal="left" vertical="center" shrinkToFit="1"/>
      <protection hidden="1"/>
    </xf>
    <xf numFmtId="173" fontId="22" fillId="34" borderId="15" xfId="86" applyNumberFormat="1" applyFont="1" applyFill="1" applyBorder="1" applyAlignment="1" applyProtection="1">
      <alignment horizontal="center"/>
      <protection hidden="1"/>
    </xf>
    <xf numFmtId="0" fontId="22" fillId="34" borderId="15" xfId="86" applyFont="1" applyFill="1" applyBorder="1" applyAlignment="1" applyProtection="1">
      <alignment horizontal="center"/>
      <protection hidden="1"/>
    </xf>
    <xf numFmtId="173" fontId="22" fillId="34" borderId="46" xfId="86" applyNumberFormat="1" applyFont="1" applyFill="1" applyBorder="1" applyAlignment="1" applyProtection="1">
      <alignment horizontal="center"/>
      <protection hidden="1"/>
    </xf>
    <xf numFmtId="173" fontId="22" fillId="34" borderId="53" xfId="86" applyNumberFormat="1" applyFont="1" applyFill="1" applyBorder="1" applyAlignment="1" applyProtection="1" quotePrefix="1">
      <alignment horizontal="center"/>
      <protection hidden="1"/>
    </xf>
    <xf numFmtId="0" fontId="24" fillId="34" borderId="25" xfId="86" applyFont="1" applyFill="1" applyBorder="1" applyProtection="1">
      <alignment/>
      <protection locked="0"/>
    </xf>
    <xf numFmtId="0" fontId="23" fillId="34" borderId="54" xfId="86" applyFont="1" applyFill="1" applyBorder="1" applyAlignment="1" applyProtection="1">
      <alignment/>
      <protection hidden="1"/>
    </xf>
    <xf numFmtId="173" fontId="22" fillId="34" borderId="53" xfId="86" applyNumberFormat="1" applyFont="1" applyFill="1" applyBorder="1" applyAlignment="1" applyProtection="1">
      <alignment horizontal="center"/>
      <protection hidden="1"/>
    </xf>
    <xf numFmtId="0" fontId="23" fillId="34" borderId="54" xfId="86" applyFont="1" applyFill="1" applyBorder="1" applyAlignment="1" applyProtection="1">
      <alignment shrinkToFit="1"/>
      <protection hidden="1"/>
    </xf>
    <xf numFmtId="173" fontId="22" fillId="34" borderId="11" xfId="86" applyNumberFormat="1" applyFont="1" applyFill="1" applyBorder="1" applyAlignment="1" applyProtection="1">
      <alignment horizontal="center"/>
      <protection hidden="1"/>
    </xf>
    <xf numFmtId="173" fontId="22" fillId="34" borderId="55" xfId="86" applyNumberFormat="1" applyFont="1" applyFill="1" applyBorder="1" applyAlignment="1" applyProtection="1">
      <alignment horizontal="center"/>
      <protection hidden="1"/>
    </xf>
    <xf numFmtId="0" fontId="24" fillId="34" borderId="25" xfId="86" applyFont="1" applyFill="1" applyBorder="1" applyProtection="1">
      <alignment/>
      <protection hidden="1"/>
    </xf>
    <xf numFmtId="0" fontId="23" fillId="34" borderId="51" xfId="86" applyFont="1" applyFill="1" applyBorder="1" applyProtection="1">
      <alignment/>
      <protection hidden="1"/>
    </xf>
    <xf numFmtId="173" fontId="23" fillId="34" borderId="54" xfId="86" applyNumberFormat="1" applyFont="1" applyFill="1" applyBorder="1" applyAlignment="1" applyProtection="1">
      <alignment shrinkToFit="1"/>
      <protection hidden="1"/>
    </xf>
    <xf numFmtId="0" fontId="22" fillId="34" borderId="11" xfId="86" applyFont="1" applyFill="1" applyBorder="1" applyAlignment="1" applyProtection="1">
      <alignment horizontal="center"/>
      <protection hidden="1"/>
    </xf>
    <xf numFmtId="0" fontId="22" fillId="34" borderId="55" xfId="86" applyFont="1" applyFill="1" applyBorder="1" applyAlignment="1" applyProtection="1">
      <alignment horizontal="center"/>
      <protection hidden="1"/>
    </xf>
    <xf numFmtId="0" fontId="22" fillId="34" borderId="46" xfId="86" applyFont="1" applyFill="1" applyBorder="1" applyAlignment="1" applyProtection="1">
      <alignment horizontal="center"/>
      <protection hidden="1"/>
    </xf>
    <xf numFmtId="0" fontId="24" fillId="34" borderId="54" xfId="86" applyFont="1" applyFill="1" applyBorder="1" applyAlignment="1" applyProtection="1">
      <alignment shrinkToFit="1"/>
      <protection hidden="1"/>
    </xf>
    <xf numFmtId="0" fontId="24" fillId="34" borderId="0" xfId="83" applyFont="1" applyFill="1" applyProtection="1">
      <alignment/>
      <protection locked="0"/>
    </xf>
    <xf numFmtId="0" fontId="44" fillId="34" borderId="15" xfId="86" applyFont="1" applyFill="1" applyBorder="1" applyAlignment="1" applyProtection="1">
      <alignment horizontal="center"/>
      <protection hidden="1"/>
    </xf>
    <xf numFmtId="0" fontId="44" fillId="34" borderId="11" xfId="86" applyFont="1" applyFill="1" applyBorder="1" applyAlignment="1" applyProtection="1">
      <alignment horizontal="center"/>
      <protection hidden="1"/>
    </xf>
    <xf numFmtId="0" fontId="44" fillId="34" borderId="55" xfId="86" applyFont="1" applyFill="1" applyBorder="1" applyAlignment="1" applyProtection="1">
      <alignment horizontal="center"/>
      <protection hidden="1"/>
    </xf>
    <xf numFmtId="0" fontId="44" fillId="34" borderId="46" xfId="86" applyFont="1" applyFill="1" applyBorder="1" applyAlignment="1" applyProtection="1">
      <alignment horizontal="center"/>
      <protection hidden="1"/>
    </xf>
    <xf numFmtId="173" fontId="44" fillId="34" borderId="46" xfId="86" applyNumberFormat="1" applyFont="1" applyFill="1" applyBorder="1" applyAlignment="1" applyProtection="1">
      <alignment horizontal="center"/>
      <protection hidden="1"/>
    </xf>
    <xf numFmtId="173" fontId="44" fillId="34" borderId="11" xfId="86" applyNumberFormat="1" applyFont="1" applyFill="1" applyBorder="1" applyAlignment="1" applyProtection="1">
      <alignment horizontal="center"/>
      <protection hidden="1"/>
    </xf>
    <xf numFmtId="173" fontId="44" fillId="34" borderId="55" xfId="86" applyNumberFormat="1" applyFont="1" applyFill="1" applyBorder="1" applyAlignment="1" applyProtection="1">
      <alignment horizontal="center"/>
      <protection hidden="1"/>
    </xf>
    <xf numFmtId="0" fontId="25" fillId="34" borderId="34" xfId="86" applyFont="1" applyFill="1" applyBorder="1" applyAlignment="1" applyProtection="1">
      <alignment vertical="center"/>
      <protection hidden="1"/>
    </xf>
    <xf numFmtId="0" fontId="24" fillId="34" borderId="35" xfId="86" applyFont="1" applyFill="1" applyBorder="1" applyAlignment="1" applyProtection="1">
      <alignment vertical="center" shrinkToFit="1"/>
      <protection hidden="1"/>
    </xf>
    <xf numFmtId="0" fontId="25" fillId="34" borderId="0" xfId="86" applyFont="1" applyFill="1" applyBorder="1" applyAlignment="1" applyProtection="1">
      <alignment vertical="center"/>
      <protection hidden="1"/>
    </xf>
    <xf numFmtId="0" fontId="39" fillId="34" borderId="0" xfId="86" applyFont="1" applyFill="1" applyBorder="1" applyProtection="1">
      <alignment/>
      <protection hidden="1"/>
    </xf>
    <xf numFmtId="0" fontId="39" fillId="34" borderId="0" xfId="86" applyFont="1" applyFill="1" applyBorder="1" applyAlignment="1" applyProtection="1" quotePrefix="1">
      <alignment horizontal="left" shrinkToFit="1"/>
      <protection hidden="1"/>
    </xf>
    <xf numFmtId="0" fontId="36" fillId="34" borderId="0" xfId="86" applyFont="1" applyFill="1" applyBorder="1" applyAlignment="1" applyProtection="1" quotePrefix="1">
      <alignment vertical="center"/>
      <protection hidden="1"/>
    </xf>
    <xf numFmtId="0" fontId="39" fillId="34" borderId="0" xfId="86" applyFont="1" applyFill="1" applyBorder="1" applyAlignment="1" applyProtection="1">
      <alignment/>
      <protection hidden="1"/>
    </xf>
    <xf numFmtId="0" fontId="36" fillId="34" borderId="0" xfId="86" applyFont="1" applyFill="1" applyBorder="1" applyAlignment="1" applyProtection="1">
      <alignment vertical="center"/>
      <protection hidden="1"/>
    </xf>
    <xf numFmtId="0" fontId="39" fillId="34" borderId="0" xfId="86" applyFont="1" applyFill="1" applyBorder="1" applyAlignment="1" applyProtection="1">
      <alignment horizontal="center" shrinkToFit="1"/>
      <protection hidden="1"/>
    </xf>
    <xf numFmtId="0" fontId="37" fillId="34" borderId="0" xfId="86" applyFont="1" applyFill="1" applyBorder="1" applyAlignment="1" applyProtection="1">
      <alignment horizontal="center" vertical="center" shrinkToFit="1"/>
      <protection hidden="1"/>
    </xf>
    <xf numFmtId="0" fontId="39" fillId="34" borderId="0" xfId="86" applyFont="1" applyFill="1" applyBorder="1" applyAlignment="1" applyProtection="1">
      <alignment horizontal="left" vertical="top" shrinkToFit="1"/>
      <protection hidden="1"/>
    </xf>
    <xf numFmtId="0" fontId="36" fillId="34" borderId="18" xfId="82" applyFont="1" applyFill="1" applyBorder="1" applyAlignment="1" applyProtection="1">
      <alignment/>
      <protection hidden="1"/>
    </xf>
    <xf numFmtId="177" fontId="22" fillId="34" borderId="0" xfId="86" applyNumberFormat="1" applyFont="1" applyFill="1" applyBorder="1" applyAlignment="1" applyProtection="1">
      <alignment horizontal="center" vertical="center" shrinkToFit="1"/>
      <protection hidden="1"/>
    </xf>
    <xf numFmtId="0" fontId="36" fillId="34" borderId="56" xfId="86" applyFont="1" applyFill="1" applyBorder="1" applyAlignment="1" applyProtection="1">
      <alignment horizontal="right" vertical="center"/>
      <protection hidden="1"/>
    </xf>
    <xf numFmtId="0" fontId="36" fillId="34" borderId="48" xfId="86" applyFont="1" applyFill="1" applyBorder="1" applyAlignment="1" applyProtection="1">
      <alignment horizontal="center" vertical="center"/>
      <protection hidden="1"/>
    </xf>
    <xf numFmtId="0" fontId="24" fillId="34" borderId="49" xfId="86" applyFont="1" applyFill="1" applyBorder="1" applyAlignment="1" applyProtection="1">
      <alignment horizontal="center" vertical="center" wrapText="1"/>
      <protection hidden="1"/>
    </xf>
    <xf numFmtId="0" fontId="41" fillId="34" borderId="57" xfId="86" applyFont="1" applyFill="1" applyBorder="1" applyAlignment="1" applyProtection="1">
      <alignment horizontal="right" vertical="center" wrapText="1"/>
      <protection hidden="1"/>
    </xf>
    <xf numFmtId="14" fontId="25" fillId="34" borderId="0" xfId="86" applyNumberFormat="1" applyFont="1" applyFill="1" applyBorder="1" applyAlignment="1" applyProtection="1">
      <alignment horizontal="center" vertical="center" shrinkToFit="1"/>
      <protection hidden="1"/>
    </xf>
    <xf numFmtId="0" fontId="36" fillId="34" borderId="31" xfId="86" applyFont="1" applyFill="1" applyBorder="1" applyAlignment="1" applyProtection="1">
      <alignment horizontal="center" vertical="center" wrapText="1"/>
      <protection hidden="1"/>
    </xf>
    <xf numFmtId="0" fontId="36" fillId="34" borderId="0" xfId="86" applyFont="1" applyFill="1" applyBorder="1" applyAlignment="1" applyProtection="1">
      <alignment horizontal="center" vertical="center" wrapText="1"/>
      <protection hidden="1"/>
    </xf>
    <xf numFmtId="0" fontId="36" fillId="34" borderId="32" xfId="86" applyFont="1" applyFill="1" applyBorder="1" applyAlignment="1" applyProtection="1">
      <alignment horizontal="center" vertical="center"/>
      <protection hidden="1"/>
    </xf>
    <xf numFmtId="0" fontId="36" fillId="34" borderId="0" xfId="82" applyFont="1" applyFill="1" applyBorder="1" applyAlignment="1" applyProtection="1">
      <alignment/>
      <protection hidden="1"/>
    </xf>
    <xf numFmtId="0" fontId="39" fillId="34" borderId="33" xfId="86" applyFont="1" applyFill="1" applyBorder="1" applyAlignment="1" applyProtection="1">
      <alignment horizontal="center" vertical="center" wrapText="1"/>
      <protection hidden="1"/>
    </xf>
    <xf numFmtId="0" fontId="39" fillId="34" borderId="34" xfId="86" applyFont="1" applyFill="1" applyBorder="1" applyAlignment="1" applyProtection="1">
      <alignment horizontal="center" vertical="center" wrapText="1"/>
      <protection hidden="1"/>
    </xf>
    <xf numFmtId="0" fontId="23" fillId="34" borderId="34" xfId="82" applyFont="1" applyFill="1" applyBorder="1" applyAlignment="1" applyProtection="1">
      <alignment vertical="center"/>
      <protection hidden="1"/>
    </xf>
    <xf numFmtId="14" fontId="22" fillId="34" borderId="0" xfId="86" applyNumberFormat="1" applyFont="1" applyFill="1" applyBorder="1" applyAlignment="1" applyProtection="1">
      <alignment horizontal="center" vertical="center" shrinkToFit="1"/>
      <protection hidden="1"/>
    </xf>
    <xf numFmtId="0" fontId="24" fillId="34" borderId="0" xfId="86" applyFont="1" applyFill="1" applyAlignment="1" applyProtection="1">
      <alignment vertical="center"/>
      <protection locked="0"/>
    </xf>
    <xf numFmtId="0" fontId="42" fillId="34" borderId="0" xfId="86" applyFont="1" applyFill="1" applyBorder="1" applyAlignment="1" applyProtection="1">
      <alignment horizontal="center" vertical="center"/>
      <protection hidden="1"/>
    </xf>
    <xf numFmtId="0" fontId="22" fillId="34" borderId="0" xfId="86" applyFont="1" applyFill="1" applyBorder="1" applyAlignment="1" applyProtection="1">
      <alignment horizontal="center" vertical="center" shrinkToFit="1"/>
      <protection hidden="1"/>
    </xf>
    <xf numFmtId="0" fontId="36" fillId="34" borderId="17" xfId="86" applyFont="1" applyFill="1" applyBorder="1" applyAlignment="1" applyProtection="1">
      <alignment horizontal="centerContinuous" vertical="center"/>
      <protection hidden="1"/>
    </xf>
    <xf numFmtId="0" fontId="36" fillId="34" borderId="58" xfId="86" applyFont="1" applyFill="1" applyBorder="1" applyAlignment="1" applyProtection="1">
      <alignment horizontal="centerContinuous" vertical="center"/>
      <protection hidden="1"/>
    </xf>
    <xf numFmtId="0" fontId="36" fillId="34" borderId="18" xfId="86" applyFont="1" applyFill="1" applyBorder="1" applyAlignment="1" applyProtection="1">
      <alignment horizontal="centerContinuous" vertical="center"/>
      <protection hidden="1"/>
    </xf>
    <xf numFmtId="0" fontId="36" fillId="34" borderId="28" xfId="86" applyFont="1" applyFill="1" applyBorder="1" applyAlignment="1" applyProtection="1">
      <alignment horizontal="centerContinuous" vertical="center"/>
      <protection hidden="1"/>
    </xf>
    <xf numFmtId="0" fontId="36" fillId="34" borderId="29" xfId="86" applyFont="1" applyFill="1" applyBorder="1" applyAlignment="1" applyProtection="1">
      <alignment horizontal="centerContinuous" vertical="center"/>
      <protection hidden="1"/>
    </xf>
    <xf numFmtId="0" fontId="36" fillId="34" borderId="28" xfId="86" applyFont="1" applyFill="1" applyBorder="1" applyAlignment="1" applyProtection="1">
      <alignment horizontal="center" vertical="center" wrapText="1"/>
      <protection hidden="1"/>
    </xf>
    <xf numFmtId="0" fontId="36" fillId="34" borderId="29" xfId="86" applyFont="1" applyFill="1" applyBorder="1" applyAlignment="1" applyProtection="1">
      <alignment horizontal="center" vertical="center" wrapText="1"/>
      <protection hidden="1"/>
    </xf>
    <xf numFmtId="0" fontId="36" fillId="34" borderId="30" xfId="86" applyFont="1" applyFill="1" applyBorder="1" applyAlignment="1" applyProtection="1">
      <alignment horizontal="center" vertical="center" wrapText="1"/>
      <protection hidden="1"/>
    </xf>
    <xf numFmtId="0" fontId="39" fillId="34" borderId="29" xfId="86" applyFont="1" applyFill="1" applyBorder="1" applyAlignment="1" applyProtection="1">
      <alignment horizontal="center" vertical="center"/>
      <protection hidden="1"/>
    </xf>
    <xf numFmtId="0" fontId="39" fillId="34" borderId="30" xfId="86" applyFont="1" applyFill="1" applyBorder="1" applyAlignment="1" applyProtection="1">
      <alignment horizontal="center" vertical="center"/>
      <protection hidden="1"/>
    </xf>
    <xf numFmtId="0" fontId="36" fillId="34" borderId="33" xfId="86" applyFont="1" applyFill="1" applyBorder="1" applyAlignment="1" applyProtection="1">
      <alignment horizontal="centerContinuous" vertical="center"/>
      <protection hidden="1"/>
    </xf>
    <xf numFmtId="0" fontId="36" fillId="34" borderId="34" xfId="86" applyFont="1" applyFill="1" applyBorder="1" applyAlignment="1" applyProtection="1">
      <alignment horizontal="centerContinuous" vertical="center"/>
      <protection hidden="1"/>
    </xf>
    <xf numFmtId="0" fontId="36" fillId="34" borderId="34" xfId="86" applyFont="1" applyFill="1" applyBorder="1" applyAlignment="1" applyProtection="1">
      <alignment horizontal="centerContinuous"/>
      <protection hidden="1"/>
    </xf>
    <xf numFmtId="0" fontId="36" fillId="34" borderId="35" xfId="86" applyFont="1" applyFill="1" applyBorder="1" applyAlignment="1" applyProtection="1">
      <alignment horizontal="centerContinuous"/>
      <protection hidden="1"/>
    </xf>
    <xf numFmtId="0" fontId="36" fillId="34" borderId="35" xfId="86" applyFont="1" applyFill="1" applyBorder="1" applyProtection="1">
      <alignment/>
      <protection hidden="1"/>
    </xf>
    <xf numFmtId="0" fontId="23" fillId="34" borderId="28" xfId="86" applyFont="1" applyFill="1" applyBorder="1" applyAlignment="1" applyProtection="1">
      <alignment/>
      <protection hidden="1"/>
    </xf>
    <xf numFmtId="0" fontId="23" fillId="34" borderId="29" xfId="86" applyFont="1" applyFill="1" applyBorder="1" applyAlignment="1" applyProtection="1">
      <alignment/>
      <protection hidden="1"/>
    </xf>
    <xf numFmtId="0" fontId="24" fillId="34" borderId="29" xfId="86" applyFont="1" applyFill="1" applyBorder="1" applyAlignment="1" applyProtection="1">
      <alignment horizontal="center" shrinkToFit="1"/>
      <protection hidden="1"/>
    </xf>
    <xf numFmtId="0" fontId="24" fillId="34" borderId="30" xfId="86" applyFont="1" applyFill="1" applyBorder="1" applyAlignment="1" applyProtection="1">
      <alignment horizontal="left"/>
      <protection hidden="1"/>
    </xf>
    <xf numFmtId="0" fontId="23" fillId="34" borderId="31" xfId="86" applyFont="1" applyFill="1" applyBorder="1" applyAlignment="1" applyProtection="1">
      <alignment/>
      <protection hidden="1"/>
    </xf>
    <xf numFmtId="0" fontId="23" fillId="34" borderId="0" xfId="86" applyFont="1" applyFill="1" applyBorder="1" applyAlignment="1" applyProtection="1">
      <alignment/>
      <protection hidden="1"/>
    </xf>
    <xf numFmtId="0" fontId="24" fillId="34" borderId="0" xfId="86" applyFont="1" applyFill="1" applyBorder="1" applyAlignment="1" applyProtection="1">
      <alignment horizontal="center" shrinkToFit="1"/>
      <protection hidden="1"/>
    </xf>
    <xf numFmtId="0" fontId="24" fillId="34" borderId="32" xfId="86" applyFont="1" applyFill="1" applyBorder="1" applyAlignment="1" applyProtection="1">
      <alignment horizontal="left"/>
      <protection hidden="1"/>
    </xf>
    <xf numFmtId="0" fontId="24" fillId="34" borderId="14" xfId="86" applyFont="1" applyFill="1" applyBorder="1" applyAlignment="1" applyProtection="1">
      <alignment horizontal="center"/>
      <protection hidden="1"/>
    </xf>
    <xf numFmtId="0" fontId="23" fillId="34" borderId="33" xfId="86" applyFont="1" applyFill="1" applyBorder="1" applyAlignment="1" applyProtection="1">
      <alignment/>
      <protection hidden="1"/>
    </xf>
    <xf numFmtId="0" fontId="23" fillId="34" borderId="18" xfId="86" applyFont="1" applyFill="1" applyBorder="1" applyAlignment="1" applyProtection="1">
      <alignment/>
      <protection hidden="1"/>
    </xf>
    <xf numFmtId="0" fontId="23" fillId="34" borderId="34" xfId="86" applyFont="1" applyFill="1" applyBorder="1" applyAlignment="1" applyProtection="1">
      <alignment/>
      <protection hidden="1"/>
    </xf>
    <xf numFmtId="0" fontId="24" fillId="34" borderId="34" xfId="86" applyFont="1" applyFill="1" applyBorder="1" applyAlignment="1" applyProtection="1">
      <alignment horizontal="center" shrinkToFit="1"/>
      <protection hidden="1"/>
    </xf>
    <xf numFmtId="0" fontId="24" fillId="34" borderId="35" xfId="86" applyFont="1" applyFill="1" applyBorder="1" applyAlignment="1" applyProtection="1">
      <alignment horizontal="left"/>
      <protection hidden="1"/>
    </xf>
    <xf numFmtId="0" fontId="36" fillId="34" borderId="28" xfId="86" applyFont="1" applyFill="1" applyBorder="1" applyAlignment="1" applyProtection="1" quotePrefix="1">
      <alignment horizontal="centerContinuous"/>
      <protection hidden="1"/>
    </xf>
    <xf numFmtId="0" fontId="36" fillId="34" borderId="29" xfId="86" applyFont="1" applyFill="1" applyBorder="1" applyAlignment="1" applyProtection="1" quotePrefix="1">
      <alignment horizontal="centerContinuous"/>
      <protection hidden="1"/>
    </xf>
    <xf numFmtId="0" fontId="36" fillId="34" borderId="59" xfId="86" applyFont="1" applyFill="1" applyBorder="1" applyAlignment="1" applyProtection="1" quotePrefix="1">
      <alignment horizontal="centerContinuous"/>
      <protection hidden="1"/>
    </xf>
    <xf numFmtId="177" fontId="23" fillId="34" borderId="31" xfId="86" applyNumberFormat="1" applyFont="1" applyFill="1" applyBorder="1" applyAlignment="1" applyProtection="1" quotePrefix="1">
      <alignment horizontal="centerContinuous"/>
      <protection hidden="1"/>
    </xf>
    <xf numFmtId="0" fontId="23" fillId="34" borderId="0" xfId="86" applyFont="1" applyFill="1" applyBorder="1" applyAlignment="1" applyProtection="1" quotePrefix="1">
      <alignment horizontal="centerContinuous" vertical="center"/>
      <protection hidden="1"/>
    </xf>
    <xf numFmtId="0" fontId="23" fillId="34" borderId="42" xfId="86" applyFont="1" applyFill="1" applyBorder="1" applyAlignment="1" applyProtection="1" quotePrefix="1">
      <alignment horizontal="centerContinuous" vertical="center"/>
      <protection hidden="1"/>
    </xf>
    <xf numFmtId="0" fontId="23" fillId="34" borderId="0" xfId="86" applyFont="1" applyFill="1" applyAlignment="1" applyProtection="1">
      <alignment vertical="center"/>
      <protection locked="0"/>
    </xf>
    <xf numFmtId="0" fontId="36" fillId="34" borderId="31" xfId="86" applyFont="1" applyFill="1" applyBorder="1" applyAlignment="1" applyProtection="1">
      <alignment horizontal="centerContinuous"/>
      <protection hidden="1"/>
    </xf>
    <xf numFmtId="0" fontId="36" fillId="34" borderId="0" xfId="86" applyFont="1" applyFill="1" applyBorder="1" applyAlignment="1" applyProtection="1">
      <alignment horizontal="centerContinuous"/>
      <protection hidden="1"/>
    </xf>
    <xf numFmtId="0" fontId="36" fillId="34" borderId="42" xfId="86" applyFont="1" applyFill="1" applyBorder="1" applyAlignment="1" applyProtection="1">
      <alignment horizontal="centerContinuous"/>
      <protection hidden="1"/>
    </xf>
    <xf numFmtId="0" fontId="36" fillId="34" borderId="41" xfId="86" applyFont="1" applyFill="1" applyBorder="1" applyAlignment="1" applyProtection="1">
      <alignment horizontal="center"/>
      <protection hidden="1"/>
    </xf>
    <xf numFmtId="0" fontId="36" fillId="34" borderId="0" xfId="86" applyFont="1" applyFill="1" applyBorder="1" applyAlignment="1" applyProtection="1">
      <alignment horizontal="center"/>
      <protection hidden="1"/>
    </xf>
    <xf numFmtId="0" fontId="36" fillId="34" borderId="42" xfId="86" applyFont="1" applyFill="1" applyBorder="1" applyAlignment="1" applyProtection="1">
      <alignment horizontal="center"/>
      <protection hidden="1"/>
    </xf>
    <xf numFmtId="0" fontId="36" fillId="34" borderId="32" xfId="86" applyFont="1" applyFill="1" applyBorder="1" applyAlignment="1" applyProtection="1">
      <alignment horizontal="center"/>
      <protection hidden="1"/>
    </xf>
    <xf numFmtId="0" fontId="36" fillId="34" borderId="60" xfId="86" applyFont="1" applyFill="1" applyBorder="1" applyAlignment="1" applyProtection="1" quotePrefix="1">
      <alignment horizontal="centerContinuous"/>
      <protection hidden="1"/>
    </xf>
    <xf numFmtId="0" fontId="36" fillId="34" borderId="25" xfId="86" applyFont="1" applyFill="1" applyBorder="1" applyAlignment="1" applyProtection="1" quotePrefix="1">
      <alignment horizontal="centerContinuous"/>
      <protection hidden="1"/>
    </xf>
    <xf numFmtId="0" fontId="36" fillId="34" borderId="26" xfId="86" applyFont="1" applyFill="1" applyBorder="1" applyAlignment="1" applyProtection="1" quotePrefix="1">
      <alignment horizontal="centerContinuous"/>
      <protection hidden="1"/>
    </xf>
    <xf numFmtId="0" fontId="36" fillId="34" borderId="34" xfId="86" applyFont="1" applyFill="1" applyBorder="1" applyAlignment="1" applyProtection="1">
      <alignment vertical="center"/>
      <protection hidden="1"/>
    </xf>
    <xf numFmtId="0" fontId="24" fillId="34" borderId="34" xfId="86" applyFont="1" applyFill="1" applyBorder="1" applyProtection="1">
      <alignment/>
      <protection hidden="1"/>
    </xf>
    <xf numFmtId="0" fontId="41" fillId="34" borderId="35" xfId="86" applyFont="1" applyFill="1" applyBorder="1" applyAlignment="1" applyProtection="1">
      <alignment horizontal="right" shrinkToFit="1"/>
      <protection hidden="1"/>
    </xf>
    <xf numFmtId="0" fontId="41" fillId="34" borderId="0" xfId="86" applyFont="1" applyFill="1" applyProtection="1">
      <alignment/>
      <protection hidden="1"/>
    </xf>
    <xf numFmtId="0" fontId="24" fillId="34" borderId="0" xfId="86" applyFont="1" applyFill="1" applyAlignment="1" applyProtection="1">
      <alignment shrinkToFit="1"/>
      <protection hidden="1"/>
    </xf>
    <xf numFmtId="0" fontId="43" fillId="34" borderId="0" xfId="86" applyFont="1" applyFill="1" applyProtection="1">
      <alignment/>
      <protection hidden="1"/>
    </xf>
    <xf numFmtId="0" fontId="41" fillId="34" borderId="0" xfId="86" applyFont="1" applyFill="1" applyAlignment="1" applyProtection="1">
      <alignment horizontal="right" shrinkToFit="1"/>
      <protection hidden="1"/>
    </xf>
    <xf numFmtId="0" fontId="23" fillId="34" borderId="0" xfId="86" applyFont="1" applyFill="1" applyAlignment="1" applyProtection="1">
      <alignment horizontal="left"/>
      <protection hidden="1"/>
    </xf>
    <xf numFmtId="0" fontId="23" fillId="34" borderId="0" xfId="86" applyFont="1" applyFill="1" applyProtection="1">
      <alignment/>
      <protection hidden="1"/>
    </xf>
    <xf numFmtId="0" fontId="44" fillId="34" borderId="0" xfId="86" applyFont="1" applyFill="1" applyProtection="1">
      <alignment/>
      <protection hidden="1"/>
    </xf>
    <xf numFmtId="0" fontId="23" fillId="34" borderId="0" xfId="86" applyFont="1" applyFill="1" applyProtection="1">
      <alignment/>
      <protection locked="0"/>
    </xf>
    <xf numFmtId="0" fontId="24" fillId="34" borderId="0" xfId="86" applyFont="1" applyFill="1" applyBorder="1" applyProtection="1">
      <alignment/>
      <protection locked="0"/>
    </xf>
    <xf numFmtId="0" fontId="24" fillId="34" borderId="0" xfId="86" applyFont="1" applyFill="1" applyBorder="1" applyAlignment="1" applyProtection="1">
      <alignment shrinkToFit="1"/>
      <protection locked="0"/>
    </xf>
    <xf numFmtId="0" fontId="24" fillId="34" borderId="0" xfId="86" applyFont="1" applyFill="1" applyAlignment="1" applyProtection="1">
      <alignment horizontal="center" vertical="center" wrapText="1"/>
      <protection locked="0"/>
    </xf>
    <xf numFmtId="0" fontId="93" fillId="12" borderId="11" xfId="63" applyNumberFormat="1" applyFont="1" applyFill="1" applyBorder="1" applyAlignment="1">
      <alignment horizontal="center" textRotation="90"/>
      <protection/>
    </xf>
    <xf numFmtId="0" fontId="94" fillId="12" borderId="11" xfId="63" applyNumberFormat="1" applyFont="1" applyFill="1" applyBorder="1" applyAlignment="1">
      <alignment horizontal="center"/>
      <protection/>
    </xf>
    <xf numFmtId="0" fontId="93" fillId="12" borderId="11" xfId="63" applyNumberFormat="1" applyFont="1" applyFill="1" applyBorder="1" applyAlignment="1">
      <alignment horizontal="center"/>
      <protection/>
    </xf>
    <xf numFmtId="0" fontId="93" fillId="25" borderId="15" xfId="63" applyNumberFormat="1" applyFont="1" applyFill="1" applyBorder="1" applyAlignment="1">
      <alignment horizontal="center" textRotation="90"/>
      <protection/>
    </xf>
    <xf numFmtId="0" fontId="94" fillId="25" borderId="15" xfId="63" applyNumberFormat="1" applyFont="1" applyFill="1" applyBorder="1" applyAlignment="1">
      <alignment horizontal="center"/>
      <protection/>
    </xf>
    <xf numFmtId="0" fontId="93" fillId="25" borderId="11" xfId="63" applyNumberFormat="1" applyFont="1" applyFill="1" applyBorder="1" applyAlignment="1">
      <alignment horizontal="center"/>
      <protection/>
    </xf>
    <xf numFmtId="0" fontId="23" fillId="34" borderId="0" xfId="81" applyFont="1" applyFill="1" applyProtection="1">
      <alignment/>
      <protection locked="0"/>
    </xf>
    <xf numFmtId="0" fontId="23" fillId="34" borderId="0" xfId="81" applyFont="1" applyFill="1" applyProtection="1">
      <alignment/>
      <protection hidden="1"/>
    </xf>
    <xf numFmtId="0" fontId="23" fillId="34" borderId="0" xfId="81" applyFont="1" applyFill="1" applyAlignment="1" applyProtection="1">
      <alignment horizontal="right"/>
      <protection hidden="1"/>
    </xf>
    <xf numFmtId="14" fontId="23" fillId="34" borderId="0" xfId="81" applyNumberFormat="1" applyFont="1" applyFill="1" applyAlignment="1" applyProtection="1">
      <alignment horizontal="center"/>
      <protection hidden="1"/>
    </xf>
    <xf numFmtId="14" fontId="73" fillId="34" borderId="0" xfId="81" applyNumberFormat="1" applyFont="1" applyFill="1" applyAlignment="1" applyProtection="1">
      <alignment horizontal="center"/>
      <protection hidden="1"/>
    </xf>
    <xf numFmtId="0" fontId="101" fillId="40" borderId="0" xfId="85" applyFont="1" applyFill="1" applyAlignment="1" applyProtection="1">
      <alignment horizontal="left"/>
      <protection locked="0"/>
    </xf>
    <xf numFmtId="0" fontId="29" fillId="34" borderId="0" xfId="0" applyFont="1" applyFill="1" applyBorder="1" applyAlignment="1" applyProtection="1">
      <alignment horizontal="center"/>
      <protection hidden="1"/>
    </xf>
    <xf numFmtId="0" fontId="23" fillId="34" borderId="0" xfId="81" applyFont="1" applyFill="1" applyAlignment="1" applyProtection="1">
      <alignment horizontal="center"/>
      <protection hidden="1"/>
    </xf>
    <xf numFmtId="0" fontId="23" fillId="34" borderId="61" xfId="81" applyFont="1" applyFill="1" applyBorder="1" applyAlignment="1" applyProtection="1">
      <alignment/>
      <protection hidden="1"/>
    </xf>
    <xf numFmtId="0" fontId="23" fillId="34" borderId="0" xfId="81" applyFont="1" applyFill="1" applyAlignment="1" applyProtection="1">
      <alignment/>
      <protection hidden="1"/>
    </xf>
    <xf numFmtId="0" fontId="23" fillId="34" borderId="0" xfId="81" applyFont="1" applyFill="1" applyAlignment="1" applyProtection="1">
      <alignment horizontal="left"/>
      <protection hidden="1"/>
    </xf>
    <xf numFmtId="1" fontId="23" fillId="34" borderId="61" xfId="81" applyNumberFormat="1" applyFont="1" applyFill="1" applyBorder="1" applyAlignment="1" applyProtection="1">
      <alignment horizontal="left"/>
      <protection hidden="1"/>
    </xf>
    <xf numFmtId="1" fontId="23" fillId="34" borderId="0" xfId="81" applyNumberFormat="1" applyFont="1" applyFill="1" applyAlignment="1" applyProtection="1">
      <alignment horizontal="left"/>
      <protection hidden="1"/>
    </xf>
    <xf numFmtId="0" fontId="102" fillId="34" borderId="0" xfId="81" applyFont="1" applyFill="1" applyProtection="1">
      <alignment/>
      <protection locked="0"/>
    </xf>
    <xf numFmtId="14" fontId="30" fillId="34" borderId="0" xfId="65" applyNumberFormat="1" applyFont="1" applyFill="1" applyAlignment="1" applyProtection="1">
      <alignment horizontal="right"/>
      <protection hidden="1"/>
    </xf>
    <xf numFmtId="14" fontId="93" fillId="34" borderId="0" xfId="63" applyNumberFormat="1" applyFont="1" applyFill="1" applyAlignment="1">
      <alignment horizontal="center"/>
      <protection/>
    </xf>
    <xf numFmtId="0" fontId="103" fillId="37" borderId="38" xfId="85" applyFont="1" applyFill="1" applyBorder="1" applyAlignment="1" applyProtection="1">
      <alignment horizontal="right"/>
      <protection hidden="1"/>
    </xf>
    <xf numFmtId="0" fontId="103" fillId="38" borderId="0" xfId="0" applyFont="1" applyFill="1" applyAlignment="1" applyProtection="1">
      <alignment horizontal="right"/>
      <protection hidden="1"/>
    </xf>
    <xf numFmtId="3" fontId="23" fillId="35" borderId="52" xfId="86" applyNumberFormat="1" applyFont="1" applyFill="1" applyBorder="1" applyAlignment="1" applyProtection="1" quotePrefix="1">
      <alignment horizontal="left" shrinkToFit="1"/>
      <protection hidden="1"/>
    </xf>
    <xf numFmtId="0" fontId="47" fillId="34" borderId="11" xfId="0" applyFont="1" applyFill="1" applyBorder="1" applyAlignment="1">
      <alignment horizontal="center" vertical="center" wrapText="1" shrinkToFit="1"/>
    </xf>
    <xf numFmtId="0" fontId="104" fillId="35" borderId="0" xfId="0" applyFont="1" applyFill="1" applyBorder="1" applyAlignment="1">
      <alignment horizontal="center" vertical="center" wrapText="1" shrinkToFit="1"/>
    </xf>
    <xf numFmtId="4" fontId="52" fillId="21" borderId="0" xfId="0" applyNumberFormat="1" applyFont="1" applyFill="1" applyAlignment="1" applyProtection="1">
      <alignment vertical="center" shrinkToFit="1"/>
      <protection locked="0"/>
    </xf>
    <xf numFmtId="0" fontId="46" fillId="0" borderId="0" xfId="0" applyFont="1" applyAlignment="1" applyProtection="1">
      <alignment vertical="center" shrinkToFit="1"/>
      <protection locked="0"/>
    </xf>
    <xf numFmtId="0" fontId="91" fillId="12" borderId="11" xfId="63" applyNumberFormat="1" applyFill="1" applyBorder="1" applyAlignment="1">
      <alignment horizontal="center" shrinkToFit="1"/>
      <protection/>
    </xf>
    <xf numFmtId="0" fontId="93" fillId="34" borderId="20" xfId="63" applyFont="1" applyFill="1" applyBorder="1" applyAlignment="1">
      <alignment horizontal="center" shrinkToFit="1"/>
      <protection/>
    </xf>
    <xf numFmtId="0" fontId="93" fillId="34" borderId="11" xfId="63" applyFont="1" applyFill="1" applyBorder="1" applyAlignment="1">
      <alignment horizontal="center" shrinkToFit="1"/>
      <protection/>
    </xf>
    <xf numFmtId="0" fontId="95" fillId="34" borderId="15" xfId="63" applyFont="1" applyFill="1" applyBorder="1" applyAlignment="1">
      <alignment horizontal="center" shrinkToFit="1"/>
      <protection/>
    </xf>
    <xf numFmtId="14" fontId="29" fillId="34" borderId="0" xfId="0" applyNumberFormat="1" applyFont="1" applyFill="1" applyBorder="1" applyAlignment="1" applyProtection="1">
      <alignment/>
      <protection hidden="1"/>
    </xf>
    <xf numFmtId="0" fontId="23" fillId="34" borderId="61" xfId="81" applyFont="1" applyFill="1" applyBorder="1" applyAlignment="1" applyProtection="1">
      <alignment horizontal="left"/>
      <protection hidden="1"/>
    </xf>
    <xf numFmtId="0" fontId="23" fillId="34" borderId="0" xfId="0" applyFont="1" applyFill="1" applyAlignment="1" applyProtection="1">
      <alignment horizontal="center"/>
      <protection hidden="1"/>
    </xf>
    <xf numFmtId="0" fontId="23" fillId="34" borderId="0" xfId="0" applyFont="1" applyFill="1" applyAlignment="1" applyProtection="1">
      <alignment horizontal="left"/>
      <protection hidden="1"/>
    </xf>
    <xf numFmtId="0" fontId="103" fillId="35" borderId="38" xfId="85" applyFont="1" applyFill="1" applyBorder="1" applyAlignment="1" applyProtection="1">
      <alignment horizontal="left"/>
      <protection locked="0"/>
    </xf>
    <xf numFmtId="0" fontId="103" fillId="35" borderId="38" xfId="85" applyFont="1" applyFill="1" applyBorder="1" applyAlignment="1" applyProtection="1">
      <alignment horizontal="center"/>
      <protection locked="0"/>
    </xf>
    <xf numFmtId="0" fontId="103" fillId="35" borderId="39" xfId="85" applyFont="1" applyFill="1" applyBorder="1" applyAlignment="1" applyProtection="1">
      <alignment horizontal="left"/>
      <protection locked="0"/>
    </xf>
    <xf numFmtId="0" fontId="103" fillId="35" borderId="39" xfId="85" applyFont="1" applyFill="1" applyBorder="1" applyAlignment="1" applyProtection="1">
      <alignment horizontal="center"/>
      <protection locked="0"/>
    </xf>
    <xf numFmtId="14" fontId="46" fillId="34" borderId="0" xfId="85" applyNumberFormat="1" applyFont="1" applyFill="1" applyAlignment="1" applyProtection="1">
      <alignment/>
      <protection locked="0"/>
    </xf>
    <xf numFmtId="0" fontId="30" fillId="31" borderId="36" xfId="86" applyFont="1" applyFill="1" applyBorder="1" applyAlignment="1" applyProtection="1">
      <alignment horizontal="center"/>
      <protection hidden="1"/>
    </xf>
    <xf numFmtId="0" fontId="30" fillId="31" borderId="39" xfId="86" applyFont="1" applyFill="1" applyBorder="1" applyAlignment="1" applyProtection="1">
      <alignment horizontal="center"/>
      <protection hidden="1"/>
    </xf>
    <xf numFmtId="0" fontId="30" fillId="31" borderId="36" xfId="86" applyFont="1" applyFill="1" applyBorder="1" applyAlignment="1" applyProtection="1">
      <alignment horizontal="center" vertical="center" shrinkToFit="1"/>
      <protection hidden="1"/>
    </xf>
    <xf numFmtId="0" fontId="30" fillId="31" borderId="39" xfId="86" applyFont="1" applyFill="1" applyBorder="1" applyAlignment="1" applyProtection="1">
      <alignment horizontal="center" vertical="center" shrinkToFit="1"/>
      <protection hidden="1"/>
    </xf>
    <xf numFmtId="0" fontId="28" fillId="0" borderId="0" xfId="0" applyFont="1" applyFill="1" applyAlignment="1">
      <alignment horizontal="center"/>
    </xf>
    <xf numFmtId="0" fontId="0" fillId="30" borderId="31" xfId="84" applyFont="1" applyFill="1" applyBorder="1" applyAlignment="1">
      <alignment horizontal="right"/>
      <protection/>
    </xf>
    <xf numFmtId="0" fontId="0" fillId="30" borderId="32" xfId="84" applyFont="1" applyFill="1" applyBorder="1" applyAlignment="1">
      <alignment horizontal="right"/>
      <protection/>
    </xf>
    <xf numFmtId="0" fontId="3" fillId="30" borderId="28" xfId="0" applyFont="1" applyFill="1" applyBorder="1" applyAlignment="1">
      <alignment horizontal="center" vertical="center"/>
    </xf>
    <xf numFmtId="0" fontId="3" fillId="30" borderId="29" xfId="0" applyFont="1" applyFill="1" applyBorder="1" applyAlignment="1">
      <alignment horizontal="center" vertical="center"/>
    </xf>
    <xf numFmtId="0" fontId="3" fillId="30" borderId="30" xfId="0" applyFont="1" applyFill="1" applyBorder="1" applyAlignment="1">
      <alignment horizontal="center" vertical="center"/>
    </xf>
    <xf numFmtId="0" fontId="3" fillId="30" borderId="33" xfId="0" applyFont="1" applyFill="1" applyBorder="1" applyAlignment="1">
      <alignment horizontal="center" vertical="center"/>
    </xf>
    <xf numFmtId="0" fontId="3" fillId="30" borderId="34" xfId="0" applyFont="1" applyFill="1" applyBorder="1" applyAlignment="1">
      <alignment horizontal="center" vertical="center"/>
    </xf>
    <xf numFmtId="0" fontId="3" fillId="30" borderId="35" xfId="0" applyFont="1" applyFill="1" applyBorder="1" applyAlignment="1">
      <alignment horizontal="center" vertical="center"/>
    </xf>
    <xf numFmtId="0" fontId="0" fillId="30" borderId="31" xfId="84" applyFont="1" applyFill="1" applyBorder="1" applyAlignment="1">
      <alignment horizontal="right"/>
      <protection/>
    </xf>
    <xf numFmtId="0" fontId="3" fillId="30" borderId="31" xfId="84" applyFont="1" applyFill="1" applyBorder="1" applyAlignment="1">
      <alignment horizontal="right"/>
      <protection/>
    </xf>
    <xf numFmtId="0" fontId="3" fillId="30" borderId="32" xfId="84" applyFont="1" applyFill="1" applyBorder="1" applyAlignment="1">
      <alignment horizontal="right"/>
      <protection/>
    </xf>
    <xf numFmtId="175" fontId="46" fillId="16" borderId="0" xfId="85" applyNumberFormat="1" applyFont="1" applyFill="1" applyAlignment="1" applyProtection="1">
      <alignment horizontal="center"/>
      <protection locked="0"/>
    </xf>
    <xf numFmtId="0" fontId="48" fillId="0" borderId="0" xfId="80" applyFont="1" applyBorder="1" applyAlignment="1" applyProtection="1">
      <alignment horizontal="left" shrinkToFit="1"/>
      <protection locked="0"/>
    </xf>
    <xf numFmtId="0" fontId="45" fillId="10" borderId="17" xfId="85" applyFont="1" applyFill="1" applyBorder="1" applyAlignment="1" applyProtection="1">
      <alignment horizontal="center"/>
      <protection hidden="1"/>
    </xf>
    <xf numFmtId="0" fontId="45" fillId="10" borderId="19" xfId="85" applyFont="1" applyFill="1" applyBorder="1" applyAlignment="1" applyProtection="1">
      <alignment horizontal="center"/>
      <protection hidden="1"/>
    </xf>
    <xf numFmtId="0" fontId="45" fillId="5" borderId="0" xfId="85" applyFont="1" applyFill="1" applyBorder="1" applyAlignment="1" applyProtection="1">
      <alignment horizontal="left" shrinkToFit="1"/>
      <protection locked="0"/>
    </xf>
    <xf numFmtId="0" fontId="45" fillId="5" borderId="32" xfId="85" applyFont="1" applyFill="1" applyBorder="1" applyAlignment="1" applyProtection="1">
      <alignment horizontal="left" shrinkToFit="1"/>
      <protection locked="0"/>
    </xf>
    <xf numFmtId="0" fontId="51" fillId="0" borderId="31" xfId="85" applyFont="1" applyFill="1" applyBorder="1" applyAlignment="1" applyProtection="1">
      <alignment horizontal="left"/>
      <protection locked="0"/>
    </xf>
    <xf numFmtId="0" fontId="51" fillId="0" borderId="0" xfId="85" applyFont="1" applyFill="1" applyBorder="1" applyAlignment="1" applyProtection="1">
      <alignment horizontal="left"/>
      <protection locked="0"/>
    </xf>
    <xf numFmtId="3" fontId="45" fillId="38" borderId="31" xfId="85" applyNumberFormat="1" applyFont="1" applyFill="1" applyBorder="1" applyAlignment="1" applyProtection="1">
      <alignment horizontal="center"/>
      <protection locked="0"/>
    </xf>
    <xf numFmtId="3" fontId="45" fillId="38" borderId="0" xfId="85" applyNumberFormat="1" applyFont="1" applyFill="1" applyBorder="1" applyAlignment="1" applyProtection="1">
      <alignment horizontal="center"/>
      <protection locked="0"/>
    </xf>
    <xf numFmtId="0" fontId="61" fillId="34" borderId="31" xfId="87" applyFont="1" applyFill="1" applyBorder="1" applyAlignment="1" applyProtection="1">
      <alignment horizontal="left"/>
      <protection locked="0"/>
    </xf>
    <xf numFmtId="0" fontId="61" fillId="34" borderId="0" xfId="87" applyFont="1" applyFill="1" applyBorder="1" applyAlignment="1" applyProtection="1">
      <alignment horizontal="left"/>
      <protection locked="0"/>
    </xf>
    <xf numFmtId="0" fontId="45" fillId="5" borderId="28" xfId="85" applyFont="1" applyFill="1" applyBorder="1" applyAlignment="1" applyProtection="1">
      <alignment horizontal="left" shrinkToFit="1"/>
      <protection locked="0"/>
    </xf>
    <xf numFmtId="0" fontId="45" fillId="5" borderId="29" xfId="85" applyFont="1" applyFill="1" applyBorder="1" applyAlignment="1" applyProtection="1">
      <alignment horizontal="left" shrinkToFit="1"/>
      <protection locked="0"/>
    </xf>
    <xf numFmtId="0" fontId="45" fillId="5" borderId="34" xfId="85" applyFont="1" applyFill="1" applyBorder="1" applyAlignment="1" applyProtection="1">
      <alignment horizontal="left" shrinkToFit="1"/>
      <protection locked="0"/>
    </xf>
    <xf numFmtId="0" fontId="45" fillId="5" borderId="35" xfId="85" applyFont="1" applyFill="1" applyBorder="1" applyAlignment="1" applyProtection="1">
      <alignment horizontal="left" shrinkToFit="1"/>
      <protection locked="0"/>
    </xf>
    <xf numFmtId="174" fontId="61" fillId="0" borderId="62" xfId="80" applyNumberFormat="1" applyFont="1" applyBorder="1" applyAlignment="1" applyProtection="1">
      <alignment horizontal="center"/>
      <protection locked="0"/>
    </xf>
    <xf numFmtId="0" fontId="45" fillId="5" borderId="33" xfId="85" applyFont="1" applyFill="1" applyBorder="1" applyAlignment="1" applyProtection="1">
      <alignment horizontal="left" shrinkToFit="1"/>
      <protection locked="0"/>
    </xf>
    <xf numFmtId="0" fontId="45" fillId="10" borderId="18" xfId="85" applyFont="1" applyFill="1" applyBorder="1" applyAlignment="1" applyProtection="1">
      <alignment horizontal="left"/>
      <protection hidden="1"/>
    </xf>
    <xf numFmtId="0" fontId="46" fillId="10" borderId="18" xfId="0" applyFont="1" applyFill="1" applyBorder="1" applyAlignment="1" applyProtection="1">
      <alignment/>
      <protection hidden="1"/>
    </xf>
    <xf numFmtId="0" fontId="46" fillId="10" borderId="19" xfId="0" applyFont="1" applyFill="1" applyBorder="1" applyAlignment="1" applyProtection="1">
      <alignment/>
      <protection hidden="1"/>
    </xf>
    <xf numFmtId="0" fontId="47" fillId="34" borderId="0" xfId="0" applyFont="1" applyFill="1" applyBorder="1" applyAlignment="1" applyProtection="1">
      <alignment horizontal="left" vertical="center" wrapText="1"/>
      <protection locked="0"/>
    </xf>
    <xf numFmtId="4" fontId="45" fillId="34" borderId="0" xfId="85" applyNumberFormat="1" applyFont="1" applyFill="1" applyBorder="1" applyAlignment="1" applyProtection="1">
      <alignment horizontal="left"/>
      <protection locked="0"/>
    </xf>
    <xf numFmtId="0" fontId="95" fillId="34" borderId="11" xfId="63" applyNumberFormat="1" applyFont="1" applyFill="1" applyBorder="1" applyAlignment="1">
      <alignment horizontal="center" vertical="center"/>
      <protection/>
    </xf>
    <xf numFmtId="0" fontId="93" fillId="0" borderId="13" xfId="63" applyFont="1" applyFill="1" applyBorder="1" applyAlignment="1">
      <alignment horizontal="left" vertical="center" wrapText="1"/>
      <protection/>
    </xf>
    <xf numFmtId="0" fontId="93" fillId="0" borderId="14" xfId="63" applyFont="1" applyFill="1" applyBorder="1" applyAlignment="1">
      <alignment horizontal="left" vertical="center" wrapText="1"/>
      <protection/>
    </xf>
    <xf numFmtId="0" fontId="93" fillId="0" borderId="15" xfId="63" applyFont="1" applyFill="1" applyBorder="1" applyAlignment="1">
      <alignment horizontal="left" vertical="center" wrapText="1"/>
      <protection/>
    </xf>
    <xf numFmtId="0" fontId="93" fillId="0" borderId="21" xfId="63" applyFont="1" applyBorder="1" applyAlignment="1">
      <alignment horizontal="center"/>
      <protection/>
    </xf>
    <xf numFmtId="0" fontId="93" fillId="0" borderId="22" xfId="63" applyFont="1" applyBorder="1" applyAlignment="1">
      <alignment horizontal="center"/>
      <protection/>
    </xf>
    <xf numFmtId="0" fontId="93" fillId="0" borderId="23" xfId="63" applyFont="1" applyBorder="1" applyAlignment="1">
      <alignment horizontal="center"/>
      <protection/>
    </xf>
    <xf numFmtId="0" fontId="94" fillId="0" borderId="14" xfId="63" applyFont="1" applyFill="1" applyBorder="1" applyAlignment="1">
      <alignment horizontal="center"/>
      <protection/>
    </xf>
    <xf numFmtId="0" fontId="94" fillId="0" borderId="26" xfId="63" applyFont="1" applyFill="1" applyBorder="1" applyAlignment="1">
      <alignment horizontal="center"/>
      <protection/>
    </xf>
    <xf numFmtId="0" fontId="94" fillId="34" borderId="13" xfId="63" applyNumberFormat="1" applyFont="1" applyFill="1" applyBorder="1" applyAlignment="1">
      <alignment horizontal="center" vertical="center" wrapText="1"/>
      <protection/>
    </xf>
    <xf numFmtId="0" fontId="94" fillId="34" borderId="14" xfId="63" applyNumberFormat="1" applyFont="1" applyFill="1" applyBorder="1" applyAlignment="1">
      <alignment horizontal="center" vertical="center" wrapText="1"/>
      <protection/>
    </xf>
    <xf numFmtId="0" fontId="94" fillId="34" borderId="15" xfId="63" applyNumberFormat="1" applyFont="1" applyFill="1" applyBorder="1" applyAlignment="1">
      <alignment horizontal="center" vertical="center" wrapText="1"/>
      <protection/>
    </xf>
    <xf numFmtId="0" fontId="94" fillId="34" borderId="13" xfId="63" applyNumberFormat="1" applyFont="1" applyFill="1" applyBorder="1" applyAlignment="1">
      <alignment horizontal="center" vertical="center"/>
      <protection/>
    </xf>
    <xf numFmtId="0" fontId="94" fillId="34" borderId="15" xfId="63" applyNumberFormat="1" applyFont="1" applyFill="1" applyBorder="1" applyAlignment="1">
      <alignment horizontal="center" vertical="center"/>
      <protection/>
    </xf>
    <xf numFmtId="0" fontId="94" fillId="34" borderId="22" xfId="63" applyFont="1" applyFill="1" applyBorder="1" applyAlignment="1">
      <alignment horizontal="center"/>
      <protection/>
    </xf>
    <xf numFmtId="0" fontId="5" fillId="0" borderId="13" xfId="65" applyFont="1" applyFill="1" applyBorder="1" applyAlignment="1" applyProtection="1">
      <alignment horizontal="center" shrinkToFit="1"/>
      <protection hidden="1"/>
    </xf>
    <xf numFmtId="0" fontId="5" fillId="0" borderId="15" xfId="65" applyFont="1" applyFill="1" applyBorder="1" applyAlignment="1" applyProtection="1">
      <alignment horizontal="center" shrinkToFit="1"/>
      <protection hidden="1"/>
    </xf>
    <xf numFmtId="177" fontId="93" fillId="0" borderId="0" xfId="63" applyNumberFormat="1" applyFont="1" applyAlignment="1">
      <alignment horizontal="center"/>
      <protection/>
    </xf>
    <xf numFmtId="0" fontId="32" fillId="0" borderId="0" xfId="0" applyFont="1" applyFill="1" applyAlignment="1" applyProtection="1">
      <alignment horizontal="center"/>
      <protection hidden="1"/>
    </xf>
    <xf numFmtId="0" fontId="29" fillId="36" borderId="13" xfId="0" applyFont="1" applyFill="1" applyBorder="1" applyAlignment="1" applyProtection="1">
      <alignment horizontal="center" vertical="center" wrapText="1"/>
      <protection hidden="1"/>
    </xf>
    <xf numFmtId="0" fontId="29" fillId="36" borderId="14" xfId="0" applyFont="1" applyFill="1" applyBorder="1" applyAlignment="1" applyProtection="1">
      <alignment horizontal="center" vertical="center" wrapText="1"/>
      <protection hidden="1"/>
    </xf>
    <xf numFmtId="0" fontId="29" fillId="36" borderId="15" xfId="0" applyFont="1" applyFill="1" applyBorder="1" applyAlignment="1" applyProtection="1">
      <alignment horizontal="center" vertical="center" wrapText="1"/>
      <protection hidden="1"/>
    </xf>
    <xf numFmtId="0" fontId="29" fillId="36" borderId="40" xfId="0" applyFont="1" applyFill="1" applyBorder="1" applyAlignment="1" applyProtection="1">
      <alignment horizontal="center" vertical="center" wrapText="1"/>
      <protection hidden="1"/>
    </xf>
    <xf numFmtId="0" fontId="29" fillId="36" borderId="20" xfId="0" applyFont="1" applyFill="1" applyBorder="1" applyAlignment="1" applyProtection="1">
      <alignment horizontal="center" vertical="center" wrapText="1"/>
      <protection hidden="1"/>
    </xf>
    <xf numFmtId="0" fontId="29" fillId="36" borderId="13" xfId="0" applyFont="1" applyFill="1" applyBorder="1" applyAlignment="1" applyProtection="1">
      <alignment horizontal="center" vertical="center"/>
      <protection hidden="1"/>
    </xf>
    <xf numFmtId="0" fontId="29" fillId="36" borderId="14" xfId="0" applyFont="1" applyFill="1" applyBorder="1" applyAlignment="1" applyProtection="1">
      <alignment horizontal="center" vertical="center"/>
      <protection hidden="1"/>
    </xf>
    <xf numFmtId="0" fontId="29" fillId="36" borderId="15" xfId="0" applyFont="1" applyFill="1" applyBorder="1" applyAlignment="1" applyProtection="1">
      <alignment horizontal="center" vertical="center"/>
      <protection hidden="1"/>
    </xf>
    <xf numFmtId="4" fontId="29" fillId="0" borderId="13" xfId="0" applyNumberFormat="1" applyFont="1" applyFill="1" applyBorder="1" applyAlignment="1" applyProtection="1">
      <alignment horizontal="center" vertical="center" wrapText="1"/>
      <protection locked="0"/>
    </xf>
    <xf numFmtId="4" fontId="29" fillId="0" borderId="14" xfId="0" applyNumberFormat="1" applyFont="1" applyFill="1" applyBorder="1" applyAlignment="1" applyProtection="1">
      <alignment horizontal="center" vertical="center" wrapText="1"/>
      <protection locked="0"/>
    </xf>
    <xf numFmtId="4" fontId="29" fillId="0" borderId="15" xfId="0" applyNumberFormat="1" applyFont="1" applyFill="1" applyBorder="1" applyAlignment="1" applyProtection="1">
      <alignment horizontal="center" vertical="center" wrapText="1"/>
      <protection locked="0"/>
    </xf>
    <xf numFmtId="0" fontId="33" fillId="34" borderId="0" xfId="0" applyFont="1" applyFill="1" applyBorder="1" applyAlignment="1" applyProtection="1">
      <alignment horizontal="left"/>
      <protection hidden="1"/>
    </xf>
    <xf numFmtId="0" fontId="29" fillId="0" borderId="11" xfId="0" applyFont="1" applyFill="1" applyBorder="1" applyAlignment="1" applyProtection="1">
      <alignment horizontal="center"/>
      <protection locked="0"/>
    </xf>
    <xf numFmtId="0" fontId="29" fillId="34" borderId="0" xfId="0" applyFont="1" applyFill="1" applyBorder="1" applyAlignment="1" applyProtection="1">
      <alignment horizontal="center"/>
      <protection hidden="1"/>
    </xf>
    <xf numFmtId="0" fontId="29" fillId="34" borderId="22" xfId="0" applyFont="1" applyFill="1" applyBorder="1" applyAlignment="1" applyProtection="1">
      <alignment horizontal="center" shrinkToFit="1"/>
      <protection hidden="1"/>
    </xf>
    <xf numFmtId="0" fontId="4" fillId="36" borderId="11" xfId="79" applyFill="1" applyBorder="1" applyAlignment="1">
      <alignment horizontal="left" vertical="center"/>
      <protection/>
    </xf>
    <xf numFmtId="0" fontId="4" fillId="0" borderId="11" xfId="79" applyBorder="1" applyAlignment="1">
      <alignment horizontal="left" vertical="center"/>
      <protection/>
    </xf>
    <xf numFmtId="0" fontId="4" fillId="0" borderId="13" xfId="79" applyBorder="1" applyAlignment="1">
      <alignment horizontal="left" vertical="center"/>
      <protection/>
    </xf>
    <xf numFmtId="0" fontId="4" fillId="0" borderId="15" xfId="79" applyBorder="1" applyAlignment="1">
      <alignment horizontal="left" vertical="center"/>
      <protection/>
    </xf>
    <xf numFmtId="0" fontId="4" fillId="0" borderId="0" xfId="79" applyAlignment="1">
      <alignment horizontal="center"/>
      <protection/>
    </xf>
    <xf numFmtId="3" fontId="4" fillId="0" borderId="11" xfId="79" applyNumberFormat="1" applyBorder="1" applyAlignment="1">
      <alignment horizontal="left" vertical="center" wrapText="1" shrinkToFit="1"/>
      <protection/>
    </xf>
    <xf numFmtId="0" fontId="4" fillId="0" borderId="11" xfId="79" applyBorder="1" applyAlignment="1">
      <alignment horizontal="left" vertical="center" wrapText="1" shrinkToFit="1"/>
      <protection/>
    </xf>
    <xf numFmtId="49" fontId="4" fillId="0" borderId="11" xfId="79" applyNumberFormat="1" applyBorder="1" applyAlignment="1">
      <alignment horizontal="left" vertical="center" wrapText="1" shrinkToFit="1"/>
      <protection/>
    </xf>
    <xf numFmtId="0" fontId="4" fillId="0" borderId="11" xfId="79" applyBorder="1" applyAlignment="1">
      <alignment horizontal="left" shrinkToFit="1"/>
      <protection/>
    </xf>
    <xf numFmtId="0" fontId="4" fillId="36" borderId="11" xfId="79" applyFill="1" applyBorder="1" applyAlignment="1">
      <alignment horizontal="center" vertical="center"/>
      <protection/>
    </xf>
    <xf numFmtId="14" fontId="4" fillId="0" borderId="0" xfId="79" applyNumberFormat="1" applyAlignment="1">
      <alignment horizontal="center"/>
      <protection/>
    </xf>
    <xf numFmtId="0" fontId="4" fillId="34" borderId="0" xfId="79" applyFill="1" applyAlignment="1">
      <alignment horizontal="center"/>
      <protection/>
    </xf>
    <xf numFmtId="0" fontId="4" fillId="36" borderId="11" xfId="79" applyFont="1" applyFill="1" applyBorder="1" applyAlignment="1">
      <alignment horizontal="right" shrinkToFit="1"/>
      <protection/>
    </xf>
    <xf numFmtId="0" fontId="4" fillId="36" borderId="11" xfId="79" applyFill="1" applyBorder="1" applyAlignment="1">
      <alignment horizontal="right" shrinkToFit="1"/>
      <protection/>
    </xf>
    <xf numFmtId="0" fontId="4" fillId="36" borderId="40" xfId="79" applyFill="1" applyBorder="1" applyAlignment="1">
      <alignment horizontal="right" shrinkToFit="1"/>
      <protection/>
    </xf>
    <xf numFmtId="0" fontId="4" fillId="36" borderId="21" xfId="79" applyFill="1" applyBorder="1" applyAlignment="1">
      <alignment horizontal="right" shrinkToFit="1"/>
      <protection/>
    </xf>
    <xf numFmtId="0" fontId="49" fillId="0" borderId="0" xfId="79" applyFont="1" applyAlignment="1">
      <alignment horizontal="center" vertical="top"/>
      <protection/>
    </xf>
    <xf numFmtId="0" fontId="4" fillId="34" borderId="0" xfId="79" applyFill="1" applyAlignment="1">
      <alignment horizontal="center" shrinkToFit="1"/>
      <protection/>
    </xf>
    <xf numFmtId="0" fontId="36" fillId="34" borderId="41" xfId="86" applyFont="1" applyFill="1" applyBorder="1" applyAlignment="1" applyProtection="1">
      <alignment horizontal="center"/>
      <protection hidden="1"/>
    </xf>
    <xf numFmtId="0" fontId="36" fillId="34" borderId="0" xfId="86" applyFont="1" applyFill="1" applyBorder="1" applyAlignment="1" applyProtection="1">
      <alignment horizontal="center"/>
      <protection hidden="1"/>
    </xf>
    <xf numFmtId="0" fontId="36" fillId="34" borderId="32" xfId="86" applyFont="1" applyFill="1" applyBorder="1" applyAlignment="1" applyProtection="1">
      <alignment horizontal="center"/>
      <protection hidden="1"/>
    </xf>
    <xf numFmtId="176" fontId="23" fillId="34" borderId="0" xfId="86" applyNumberFormat="1" applyFont="1" applyFill="1" applyAlignment="1" applyProtection="1">
      <alignment horizontal="center"/>
      <protection hidden="1"/>
    </xf>
    <xf numFmtId="0" fontId="23" fillId="34" borderId="0" xfId="86" applyFont="1" applyFill="1" applyAlignment="1" applyProtection="1">
      <alignment horizontal="left" shrinkToFit="1"/>
      <protection locked="0"/>
    </xf>
    <xf numFmtId="0" fontId="22" fillId="34" borderId="31" xfId="86" applyFont="1" applyFill="1" applyBorder="1" applyAlignment="1" applyProtection="1">
      <alignment horizontal="center"/>
      <protection hidden="1"/>
    </xf>
    <xf numFmtId="0" fontId="22" fillId="34" borderId="0" xfId="86" applyFont="1" applyFill="1" applyBorder="1" applyAlignment="1" applyProtection="1">
      <alignment horizontal="center"/>
      <protection hidden="1"/>
    </xf>
    <xf numFmtId="0" fontId="22" fillId="34" borderId="42" xfId="86" applyFont="1" applyFill="1" applyBorder="1" applyAlignment="1" applyProtection="1">
      <alignment horizontal="center"/>
      <protection hidden="1"/>
    </xf>
    <xf numFmtId="0" fontId="22" fillId="34" borderId="41" xfId="86" applyFont="1" applyFill="1" applyBorder="1" applyAlignment="1" applyProtection="1" quotePrefix="1">
      <alignment horizontal="center"/>
      <protection hidden="1"/>
    </xf>
    <xf numFmtId="0" fontId="22" fillId="34" borderId="0" xfId="86" applyFont="1" applyFill="1" applyBorder="1" applyAlignment="1" applyProtection="1" quotePrefix="1">
      <alignment horizontal="center"/>
      <protection hidden="1"/>
    </xf>
    <xf numFmtId="0" fontId="22" fillId="34" borderId="42" xfId="86" applyFont="1" applyFill="1" applyBorder="1" applyAlignment="1" applyProtection="1" quotePrefix="1">
      <alignment horizontal="center"/>
      <protection hidden="1"/>
    </xf>
    <xf numFmtId="176" fontId="24" fillId="34" borderId="0" xfId="86" applyNumberFormat="1" applyFont="1" applyFill="1" applyAlignment="1" applyProtection="1">
      <alignment horizontal="center"/>
      <protection hidden="1"/>
    </xf>
    <xf numFmtId="0" fontId="22" fillId="34" borderId="32" xfId="86" applyFont="1" applyFill="1" applyBorder="1" applyAlignment="1" applyProtection="1" quotePrefix="1">
      <alignment horizontal="center"/>
      <protection hidden="1"/>
    </xf>
    <xf numFmtId="0" fontId="22" fillId="34" borderId="24" xfId="86" applyFont="1" applyFill="1" applyBorder="1" applyAlignment="1" applyProtection="1" quotePrefix="1">
      <alignment horizontal="center"/>
      <protection hidden="1"/>
    </xf>
    <xf numFmtId="0" fontId="22" fillId="34" borderId="25" xfId="86" applyFont="1" applyFill="1" applyBorder="1" applyAlignment="1" applyProtection="1" quotePrefix="1">
      <alignment horizontal="center"/>
      <protection hidden="1"/>
    </xf>
    <xf numFmtId="0" fontId="22" fillId="34" borderId="54" xfId="86" applyFont="1" applyFill="1" applyBorder="1" applyAlignment="1" applyProtection="1" quotePrefix="1">
      <alignment horizontal="center"/>
      <protection hidden="1"/>
    </xf>
    <xf numFmtId="0" fontId="36" fillId="34" borderId="63" xfId="86" applyFont="1" applyFill="1" applyBorder="1" applyAlignment="1" applyProtection="1">
      <alignment horizontal="center"/>
      <protection hidden="1"/>
    </xf>
    <xf numFmtId="0" fontId="36" fillId="34" borderId="29" xfId="86" applyFont="1" applyFill="1" applyBorder="1" applyAlignment="1" applyProtection="1">
      <alignment horizontal="center"/>
      <protection hidden="1"/>
    </xf>
    <xf numFmtId="0" fontId="36" fillId="34" borderId="42" xfId="86" applyFont="1" applyFill="1" applyBorder="1" applyAlignment="1" applyProtection="1">
      <alignment horizontal="center"/>
      <protection hidden="1"/>
    </xf>
    <xf numFmtId="0" fontId="24" fillId="34" borderId="0" xfId="86" applyFont="1" applyFill="1" applyAlignment="1" applyProtection="1">
      <alignment horizontal="center"/>
      <protection hidden="1"/>
    </xf>
    <xf numFmtId="0" fontId="36" fillId="34" borderId="24" xfId="86" applyFont="1" applyFill="1" applyBorder="1" applyAlignment="1" applyProtection="1" quotePrefix="1">
      <alignment horizontal="center"/>
      <protection hidden="1"/>
    </xf>
    <xf numFmtId="0" fontId="36" fillId="34" borderId="25" xfId="86" applyFont="1" applyFill="1" applyBorder="1" applyAlignment="1" applyProtection="1" quotePrefix="1">
      <alignment horizontal="center"/>
      <protection hidden="1"/>
    </xf>
    <xf numFmtId="0" fontId="36" fillId="34" borderId="26" xfId="86" applyFont="1" applyFill="1" applyBorder="1" applyAlignment="1" applyProtection="1" quotePrefix="1">
      <alignment horizontal="center"/>
      <protection hidden="1"/>
    </xf>
    <xf numFmtId="0" fontId="36" fillId="34" borderId="33" xfId="86" applyFont="1" applyFill="1" applyBorder="1" applyAlignment="1" applyProtection="1" quotePrefix="1">
      <alignment horizontal="center" vertical="center"/>
      <protection hidden="1"/>
    </xf>
    <xf numFmtId="0" fontId="36" fillId="34" borderId="34" xfId="86" applyFont="1" applyFill="1" applyBorder="1" applyAlignment="1" applyProtection="1" quotePrefix="1">
      <alignment horizontal="center" vertical="center"/>
      <protection hidden="1"/>
    </xf>
    <xf numFmtId="0" fontId="37" fillId="34" borderId="34" xfId="86" applyFont="1" applyFill="1" applyBorder="1" applyAlignment="1" applyProtection="1">
      <alignment horizontal="center" vertical="center" shrinkToFit="1"/>
      <protection hidden="1"/>
    </xf>
    <xf numFmtId="0" fontId="23" fillId="34" borderId="60" xfId="86" applyFont="1" applyFill="1" applyBorder="1" applyAlignment="1" applyProtection="1" quotePrefix="1">
      <alignment horizontal="center" shrinkToFit="1"/>
      <protection hidden="1"/>
    </xf>
    <xf numFmtId="0" fontId="23" fillId="34" borderId="25" xfId="86" applyFont="1" applyFill="1" applyBorder="1" applyAlignment="1" applyProtection="1" quotePrefix="1">
      <alignment horizontal="center" shrinkToFit="1"/>
      <protection hidden="1"/>
    </xf>
    <xf numFmtId="0" fontId="23" fillId="34" borderId="26" xfId="86" applyFont="1" applyFill="1" applyBorder="1" applyAlignment="1" applyProtection="1" quotePrefix="1">
      <alignment horizontal="center" shrinkToFit="1"/>
      <protection hidden="1"/>
    </xf>
    <xf numFmtId="176" fontId="23" fillId="34" borderId="13" xfId="86" applyNumberFormat="1" applyFont="1" applyFill="1" applyBorder="1" applyAlignment="1" applyProtection="1">
      <alignment horizontal="center" shrinkToFit="1"/>
      <protection hidden="1"/>
    </xf>
    <xf numFmtId="176" fontId="23" fillId="34" borderId="14" xfId="86" applyNumberFormat="1" applyFont="1" applyFill="1" applyBorder="1" applyAlignment="1" applyProtection="1">
      <alignment horizontal="center" shrinkToFit="1"/>
      <protection hidden="1"/>
    </xf>
    <xf numFmtId="176" fontId="23" fillId="34" borderId="15" xfId="86" applyNumberFormat="1" applyFont="1" applyFill="1" applyBorder="1" applyAlignment="1" applyProtection="1">
      <alignment horizontal="center" shrinkToFit="1"/>
      <protection hidden="1"/>
    </xf>
    <xf numFmtId="1" fontId="23" fillId="34" borderId="13" xfId="86" applyNumberFormat="1" applyFont="1" applyFill="1" applyBorder="1" applyAlignment="1" applyProtection="1">
      <alignment horizontal="center" vertical="center" shrinkToFit="1"/>
      <protection hidden="1"/>
    </xf>
    <xf numFmtId="1" fontId="23" fillId="34" borderId="14" xfId="86" applyNumberFormat="1" applyFont="1" applyFill="1" applyBorder="1" applyAlignment="1" applyProtection="1">
      <alignment horizontal="center" vertical="center" shrinkToFit="1"/>
      <protection hidden="1"/>
    </xf>
    <xf numFmtId="1" fontId="23" fillId="34" borderId="15" xfId="86" applyNumberFormat="1" applyFont="1" applyFill="1" applyBorder="1" applyAlignment="1" applyProtection="1">
      <alignment horizontal="center" vertical="center" shrinkToFit="1"/>
      <protection hidden="1"/>
    </xf>
    <xf numFmtId="4" fontId="22" fillId="34" borderId="11" xfId="86" applyNumberFormat="1" applyFont="1" applyFill="1" applyBorder="1" applyAlignment="1" applyProtection="1" quotePrefix="1">
      <alignment horizontal="right" shrinkToFit="1"/>
      <protection hidden="1"/>
    </xf>
    <xf numFmtId="4" fontId="22" fillId="34" borderId="11" xfId="86" applyNumberFormat="1" applyFont="1" applyFill="1" applyBorder="1" applyAlignment="1" applyProtection="1">
      <alignment horizontal="right" shrinkToFit="1"/>
      <protection hidden="1"/>
    </xf>
    <xf numFmtId="4" fontId="22" fillId="34" borderId="13" xfId="86" applyNumberFormat="1" applyFont="1" applyFill="1" applyBorder="1" applyAlignment="1" applyProtection="1">
      <alignment horizontal="right" shrinkToFit="1"/>
      <protection hidden="1"/>
    </xf>
    <xf numFmtId="178" fontId="22" fillId="34" borderId="41" xfId="86" applyNumberFormat="1" applyFont="1" applyFill="1" applyBorder="1" applyAlignment="1" applyProtection="1">
      <alignment horizontal="center" vertical="center" shrinkToFit="1"/>
      <protection hidden="1"/>
    </xf>
    <xf numFmtId="178" fontId="22" fillId="34" borderId="0" xfId="86" applyNumberFormat="1" applyFont="1" applyFill="1" applyBorder="1" applyAlignment="1" applyProtection="1">
      <alignment horizontal="center" vertical="center" shrinkToFit="1"/>
      <protection hidden="1"/>
    </xf>
    <xf numFmtId="178" fontId="22" fillId="34" borderId="42" xfId="86" applyNumberFormat="1" applyFont="1" applyFill="1" applyBorder="1" applyAlignment="1" applyProtection="1">
      <alignment horizontal="center" vertical="center" shrinkToFit="1"/>
      <protection hidden="1"/>
    </xf>
    <xf numFmtId="177" fontId="23" fillId="34" borderId="41" xfId="86" applyNumberFormat="1" applyFont="1" applyFill="1" applyBorder="1" applyAlignment="1" applyProtection="1">
      <alignment horizontal="center" vertical="center"/>
      <protection hidden="1"/>
    </xf>
    <xf numFmtId="177" fontId="23" fillId="34" borderId="0" xfId="86" applyNumberFormat="1" applyFont="1" applyFill="1" applyBorder="1" applyAlignment="1" applyProtection="1">
      <alignment horizontal="center" vertical="center"/>
      <protection hidden="1"/>
    </xf>
    <xf numFmtId="177" fontId="23" fillId="34" borderId="32" xfId="86" applyNumberFormat="1" applyFont="1" applyFill="1" applyBorder="1" applyAlignment="1" applyProtection="1">
      <alignment horizontal="center" vertical="center"/>
      <protection hidden="1"/>
    </xf>
    <xf numFmtId="0" fontId="36" fillId="34" borderId="28" xfId="86" applyFont="1" applyFill="1" applyBorder="1" applyAlignment="1" applyProtection="1">
      <alignment horizontal="center" vertical="center"/>
      <protection hidden="1"/>
    </xf>
    <xf numFmtId="0" fontId="36" fillId="34" borderId="29" xfId="86" applyFont="1" applyFill="1" applyBorder="1" applyAlignment="1" applyProtection="1">
      <alignment horizontal="center" vertical="center"/>
      <protection hidden="1"/>
    </xf>
    <xf numFmtId="0" fontId="36" fillId="34" borderId="59" xfId="86" applyFont="1" applyFill="1" applyBorder="1" applyAlignment="1" applyProtection="1">
      <alignment horizontal="center" vertical="center"/>
      <protection hidden="1"/>
    </xf>
    <xf numFmtId="0" fontId="36" fillId="34" borderId="60" xfId="86" applyFont="1" applyFill="1" applyBorder="1" applyAlignment="1" applyProtection="1">
      <alignment horizontal="center" vertical="center"/>
      <protection hidden="1"/>
    </xf>
    <xf numFmtId="0" fontId="36" fillId="34" borderId="25" xfId="86" applyFont="1" applyFill="1" applyBorder="1" applyAlignment="1" applyProtection="1">
      <alignment horizontal="center" vertical="center"/>
      <protection hidden="1"/>
    </xf>
    <xf numFmtId="0" fontId="36" fillId="34" borderId="26" xfId="86" applyFont="1" applyFill="1" applyBorder="1" applyAlignment="1" applyProtection="1">
      <alignment horizontal="center" vertical="center"/>
      <protection hidden="1"/>
    </xf>
    <xf numFmtId="0" fontId="36" fillId="34" borderId="63" xfId="86" applyFont="1" applyFill="1" applyBorder="1" applyAlignment="1" applyProtection="1">
      <alignment horizontal="center" vertical="center"/>
      <protection hidden="1"/>
    </xf>
    <xf numFmtId="0" fontId="36" fillId="34" borderId="24" xfId="86" applyFont="1" applyFill="1" applyBorder="1" applyAlignment="1" applyProtection="1">
      <alignment horizontal="center" vertical="center"/>
      <protection hidden="1"/>
    </xf>
    <xf numFmtId="0" fontId="36" fillId="34" borderId="11" xfId="86" applyFont="1" applyFill="1" applyBorder="1" applyAlignment="1" applyProtection="1">
      <alignment horizontal="center" vertical="center"/>
      <protection hidden="1"/>
    </xf>
    <xf numFmtId="0" fontId="36" fillId="34" borderId="13" xfId="86" applyFont="1" applyFill="1" applyBorder="1" applyAlignment="1" applyProtection="1">
      <alignment horizontal="center" vertical="center"/>
      <protection hidden="1"/>
    </xf>
    <xf numFmtId="0" fontId="24" fillId="34" borderId="11" xfId="86" applyFont="1" applyFill="1" applyBorder="1" applyAlignment="1" applyProtection="1">
      <alignment horizontal="center"/>
      <protection hidden="1"/>
    </xf>
    <xf numFmtId="0" fontId="24" fillId="34" borderId="13" xfId="86" applyFont="1" applyFill="1" applyBorder="1" applyAlignment="1" applyProtection="1">
      <alignment horizontal="center"/>
      <protection hidden="1"/>
    </xf>
    <xf numFmtId="0" fontId="37" fillId="34" borderId="28" xfId="86" applyFont="1" applyFill="1" applyBorder="1" applyAlignment="1" applyProtection="1">
      <alignment horizontal="center" vertical="center" shrinkToFit="1"/>
      <protection hidden="1"/>
    </xf>
    <xf numFmtId="0" fontId="37" fillId="34" borderId="29" xfId="86" applyFont="1" applyFill="1" applyBorder="1" applyAlignment="1" applyProtection="1">
      <alignment horizontal="center" vertical="center" shrinkToFit="1"/>
      <protection hidden="1"/>
    </xf>
    <xf numFmtId="0" fontId="37" fillId="34" borderId="30" xfId="86" applyFont="1" applyFill="1" applyBorder="1" applyAlignment="1" applyProtection="1">
      <alignment horizontal="center" vertical="center" shrinkToFit="1"/>
      <protection hidden="1"/>
    </xf>
    <xf numFmtId="0" fontId="37" fillId="34" borderId="31" xfId="86" applyFont="1" applyFill="1" applyBorder="1" applyAlignment="1" applyProtection="1">
      <alignment horizontal="center" vertical="center" shrinkToFit="1"/>
      <protection hidden="1"/>
    </xf>
    <xf numFmtId="0" fontId="37" fillId="34" borderId="0" xfId="86" applyFont="1" applyFill="1" applyBorder="1" applyAlignment="1" applyProtection="1">
      <alignment horizontal="center" vertical="center" shrinkToFit="1"/>
      <protection hidden="1"/>
    </xf>
    <xf numFmtId="0" fontId="37" fillId="34" borderId="32" xfId="86" applyFont="1" applyFill="1" applyBorder="1" applyAlignment="1" applyProtection="1">
      <alignment horizontal="center" vertical="center" shrinkToFit="1"/>
      <protection hidden="1"/>
    </xf>
    <xf numFmtId="0" fontId="22" fillId="34" borderId="33" xfId="86" applyFont="1" applyFill="1" applyBorder="1" applyAlignment="1" applyProtection="1">
      <alignment horizontal="center" vertical="center"/>
      <protection hidden="1"/>
    </xf>
    <xf numFmtId="0" fontId="22" fillId="34" borderId="34" xfId="86" applyFont="1" applyFill="1" applyBorder="1" applyAlignment="1" applyProtection="1">
      <alignment horizontal="center" vertical="center"/>
      <protection hidden="1"/>
    </xf>
    <xf numFmtId="0" fontId="22" fillId="34" borderId="0" xfId="86" applyFont="1" applyFill="1" applyBorder="1" applyAlignment="1" applyProtection="1">
      <alignment horizontal="center" vertical="center"/>
      <protection hidden="1"/>
    </xf>
    <xf numFmtId="4" fontId="22" fillId="34" borderId="20" xfId="86" applyNumberFormat="1" applyFont="1" applyFill="1" applyBorder="1" applyAlignment="1" applyProtection="1" quotePrefix="1">
      <alignment horizontal="right" shrinkToFit="1"/>
      <protection hidden="1"/>
    </xf>
    <xf numFmtId="4" fontId="22" fillId="34" borderId="20" xfId="86" applyNumberFormat="1" applyFont="1" applyFill="1" applyBorder="1" applyAlignment="1" applyProtection="1">
      <alignment horizontal="right" shrinkToFit="1"/>
      <protection hidden="1"/>
    </xf>
    <xf numFmtId="4" fontId="22" fillId="34" borderId="24" xfId="86" applyNumberFormat="1" applyFont="1" applyFill="1" applyBorder="1" applyAlignment="1" applyProtection="1">
      <alignment horizontal="right" shrinkToFit="1"/>
      <protection hidden="1"/>
    </xf>
    <xf numFmtId="4" fontId="22" fillId="34" borderId="31" xfId="86" applyNumberFormat="1" applyFont="1" applyFill="1" applyBorder="1" applyAlignment="1" applyProtection="1">
      <alignment horizontal="right" vertical="center"/>
      <protection hidden="1"/>
    </xf>
    <xf numFmtId="4" fontId="22" fillId="34" borderId="0" xfId="86" applyNumberFormat="1" applyFont="1" applyFill="1" applyBorder="1" applyAlignment="1" applyProtection="1">
      <alignment horizontal="right" vertical="center"/>
      <protection hidden="1"/>
    </xf>
    <xf numFmtId="4" fontId="22" fillId="34" borderId="32" xfId="86" applyNumberFormat="1" applyFont="1" applyFill="1" applyBorder="1" applyAlignment="1" applyProtection="1">
      <alignment horizontal="right" vertical="center"/>
      <protection hidden="1"/>
    </xf>
    <xf numFmtId="4" fontId="22" fillId="34" borderId="33" xfId="86" applyNumberFormat="1" applyFont="1" applyFill="1" applyBorder="1" applyAlignment="1" applyProtection="1">
      <alignment horizontal="right" vertical="center"/>
      <protection hidden="1"/>
    </xf>
    <xf numFmtId="4" fontId="22" fillId="34" borderId="34" xfId="86" applyNumberFormat="1" applyFont="1" applyFill="1" applyBorder="1" applyAlignment="1" applyProtection="1">
      <alignment horizontal="right" vertical="center"/>
      <protection hidden="1"/>
    </xf>
    <xf numFmtId="4" fontId="22" fillId="34" borderId="35" xfId="86" applyNumberFormat="1" applyFont="1" applyFill="1" applyBorder="1" applyAlignment="1" applyProtection="1">
      <alignment horizontal="right" vertical="center"/>
      <protection hidden="1"/>
    </xf>
    <xf numFmtId="4" fontId="22" fillId="34" borderId="28" xfId="82" applyNumberFormat="1" applyFont="1" applyFill="1" applyBorder="1" applyAlignment="1" applyProtection="1">
      <alignment vertical="center"/>
      <protection hidden="1"/>
    </xf>
    <xf numFmtId="4" fontId="22" fillId="34" borderId="29" xfId="82" applyNumberFormat="1" applyFont="1" applyFill="1" applyBorder="1" applyAlignment="1" applyProtection="1">
      <alignment vertical="center"/>
      <protection hidden="1"/>
    </xf>
    <xf numFmtId="4" fontId="22" fillId="34" borderId="30" xfId="82" applyNumberFormat="1" applyFont="1" applyFill="1" applyBorder="1" applyAlignment="1" applyProtection="1">
      <alignment vertical="center"/>
      <protection hidden="1"/>
    </xf>
    <xf numFmtId="4" fontId="22" fillId="34" borderId="31" xfId="82" applyNumberFormat="1" applyFont="1" applyFill="1" applyBorder="1" applyAlignment="1" applyProtection="1">
      <alignment vertical="center"/>
      <protection hidden="1"/>
    </xf>
    <xf numFmtId="4" fontId="22" fillId="34" borderId="0" xfId="82" applyNumberFormat="1" applyFont="1" applyFill="1" applyBorder="1" applyAlignment="1" applyProtection="1">
      <alignment vertical="center"/>
      <protection hidden="1"/>
    </xf>
    <xf numFmtId="4" fontId="22" fillId="34" borderId="32" xfId="82" applyNumberFormat="1" applyFont="1" applyFill="1" applyBorder="1" applyAlignment="1" applyProtection="1">
      <alignment vertical="center"/>
      <protection hidden="1"/>
    </xf>
    <xf numFmtId="4" fontId="22" fillId="34" borderId="33" xfId="82" applyNumberFormat="1" applyFont="1" applyFill="1" applyBorder="1" applyAlignment="1" applyProtection="1">
      <alignment vertical="center"/>
      <protection hidden="1"/>
    </xf>
    <xf numFmtId="4" fontId="22" fillId="34" borderId="34" xfId="82" applyNumberFormat="1" applyFont="1" applyFill="1" applyBorder="1" applyAlignment="1" applyProtection="1">
      <alignment vertical="center"/>
      <protection hidden="1"/>
    </xf>
    <xf numFmtId="4" fontId="22" fillId="34" borderId="35" xfId="82" applyNumberFormat="1" applyFont="1" applyFill="1" applyBorder="1" applyAlignment="1" applyProtection="1">
      <alignment vertical="center"/>
      <protection hidden="1"/>
    </xf>
    <xf numFmtId="0" fontId="24" fillId="34" borderId="31" xfId="86" applyFont="1" applyFill="1" applyBorder="1" applyAlignment="1" applyProtection="1" quotePrefix="1">
      <alignment horizontal="center" vertical="center" wrapText="1"/>
      <protection hidden="1"/>
    </xf>
    <xf numFmtId="0" fontId="24" fillId="34" borderId="32" xfId="86" applyFont="1" applyFill="1" applyBorder="1" applyAlignment="1" applyProtection="1" quotePrefix="1">
      <alignment horizontal="center" vertical="center" wrapText="1"/>
      <protection hidden="1"/>
    </xf>
    <xf numFmtId="0" fontId="24" fillId="34" borderId="33" xfId="86" applyFont="1" applyFill="1" applyBorder="1" applyAlignment="1" applyProtection="1" quotePrefix="1">
      <alignment horizontal="center" vertical="center" wrapText="1"/>
      <protection hidden="1"/>
    </xf>
    <xf numFmtId="0" fontId="24" fillId="34" borderId="35" xfId="86" applyFont="1" applyFill="1" applyBorder="1" applyAlignment="1" applyProtection="1" quotePrefix="1">
      <alignment horizontal="center" vertical="center" wrapText="1"/>
      <protection hidden="1"/>
    </xf>
    <xf numFmtId="0" fontId="23" fillId="34" borderId="33" xfId="86" applyFont="1" applyFill="1" applyBorder="1" applyAlignment="1" applyProtection="1">
      <alignment horizontal="right" vertical="center"/>
      <protection hidden="1"/>
    </xf>
    <xf numFmtId="0" fontId="23" fillId="34" borderId="34" xfId="86" applyFont="1" applyFill="1" applyBorder="1" applyAlignment="1" applyProtection="1">
      <alignment horizontal="right" vertical="center"/>
      <protection hidden="1"/>
    </xf>
    <xf numFmtId="0" fontId="23" fillId="34" borderId="35" xfId="86" applyFont="1" applyFill="1" applyBorder="1" applyAlignment="1" applyProtection="1">
      <alignment horizontal="right" vertical="center"/>
      <protection hidden="1"/>
    </xf>
    <xf numFmtId="0" fontId="22" fillId="34" borderId="31" xfId="86" applyFont="1" applyFill="1" applyBorder="1" applyAlignment="1" applyProtection="1">
      <alignment horizontal="center" vertical="center"/>
      <protection hidden="1"/>
    </xf>
    <xf numFmtId="0" fontId="22" fillId="34" borderId="32" xfId="86" applyFont="1" applyFill="1" applyBorder="1" applyAlignment="1" applyProtection="1">
      <alignment horizontal="center" vertical="center"/>
      <protection hidden="1"/>
    </xf>
    <xf numFmtId="0" fontId="36" fillId="34" borderId="17" xfId="86" applyFont="1" applyFill="1" applyBorder="1" applyAlignment="1" applyProtection="1">
      <alignment horizontal="center" vertical="center" wrapText="1"/>
      <protection hidden="1"/>
    </xf>
    <xf numFmtId="0" fontId="36" fillId="34" borderId="18" xfId="86" applyFont="1" applyFill="1" applyBorder="1" applyAlignment="1" applyProtection="1">
      <alignment horizontal="center" vertical="center" wrapText="1"/>
      <protection hidden="1"/>
    </xf>
    <xf numFmtId="0" fontId="36" fillId="34" borderId="19" xfId="86" applyFont="1" applyFill="1" applyBorder="1" applyAlignment="1" applyProtection="1">
      <alignment horizontal="center" vertical="center" wrapText="1"/>
      <protection hidden="1"/>
    </xf>
    <xf numFmtId="0" fontId="39" fillId="34" borderId="18" xfId="86" applyFont="1" applyFill="1" applyBorder="1" applyAlignment="1" applyProtection="1">
      <alignment horizontal="center" vertical="center"/>
      <protection hidden="1"/>
    </xf>
    <xf numFmtId="0" fontId="39" fillId="34" borderId="19" xfId="86" applyFont="1" applyFill="1" applyBorder="1" applyAlignment="1" applyProtection="1">
      <alignment horizontal="center" vertical="center"/>
      <protection hidden="1"/>
    </xf>
    <xf numFmtId="0" fontId="37" fillId="34" borderId="29" xfId="86" applyFont="1" applyFill="1" applyBorder="1" applyAlignment="1" applyProtection="1">
      <alignment horizontal="center" vertical="center"/>
      <protection hidden="1"/>
    </xf>
    <xf numFmtId="0" fontId="37" fillId="34" borderId="30" xfId="86" applyFont="1" applyFill="1" applyBorder="1" applyAlignment="1" applyProtection="1">
      <alignment horizontal="center" vertical="center"/>
      <protection hidden="1"/>
    </xf>
    <xf numFmtId="0" fontId="22" fillId="34" borderId="17" xfId="86" applyFont="1" applyFill="1" applyBorder="1" applyAlignment="1" applyProtection="1">
      <alignment horizontal="right" vertical="center"/>
      <protection hidden="1"/>
    </xf>
    <xf numFmtId="0" fontId="22" fillId="34" borderId="18" xfId="86" applyFont="1" applyFill="1" applyBorder="1" applyAlignment="1" applyProtection="1">
      <alignment horizontal="right" vertical="center"/>
      <protection hidden="1"/>
    </xf>
    <xf numFmtId="0" fontId="22" fillId="34" borderId="19" xfId="86" applyFont="1" applyFill="1" applyBorder="1" applyAlignment="1" applyProtection="1">
      <alignment horizontal="right" vertical="center"/>
      <protection hidden="1"/>
    </xf>
    <xf numFmtId="4" fontId="22" fillId="34" borderId="17" xfId="86" applyNumberFormat="1" applyFont="1" applyFill="1" applyBorder="1" applyAlignment="1" applyProtection="1">
      <alignment horizontal="right" vertical="center"/>
      <protection hidden="1"/>
    </xf>
    <xf numFmtId="4" fontId="22" fillId="34" borderId="19" xfId="86" applyNumberFormat="1" applyFont="1" applyFill="1" applyBorder="1" applyAlignment="1" applyProtection="1">
      <alignment horizontal="right" vertical="center"/>
      <protection hidden="1"/>
    </xf>
    <xf numFmtId="0" fontId="22" fillId="34" borderId="33" xfId="86" applyFont="1" applyFill="1" applyBorder="1" applyAlignment="1" applyProtection="1">
      <alignment horizontal="right" vertical="center"/>
      <protection hidden="1"/>
    </xf>
    <xf numFmtId="0" fontId="22" fillId="34" borderId="34" xfId="86" applyFont="1" applyFill="1" applyBorder="1" applyAlignment="1" applyProtection="1">
      <alignment horizontal="right" vertical="center"/>
      <protection hidden="1"/>
    </xf>
    <xf numFmtId="0" fontId="22" fillId="34" borderId="35" xfId="86" applyFont="1" applyFill="1" applyBorder="1" applyAlignment="1" applyProtection="1">
      <alignment horizontal="right" vertical="center"/>
      <protection hidden="1"/>
    </xf>
    <xf numFmtId="0" fontId="22" fillId="34" borderId="0" xfId="86" applyFont="1" applyFill="1" applyBorder="1" applyAlignment="1" applyProtection="1">
      <alignment horizontal="center" shrinkToFit="1"/>
      <protection hidden="1"/>
    </xf>
    <xf numFmtId="0" fontId="36" fillId="34" borderId="28" xfId="86" applyFont="1" applyFill="1" applyBorder="1" applyAlignment="1" applyProtection="1">
      <alignment horizontal="center" vertical="center" wrapText="1"/>
      <protection hidden="1"/>
    </xf>
    <xf numFmtId="0" fontId="36" fillId="34" borderId="29" xfId="86" applyFont="1" applyFill="1" applyBorder="1" applyAlignment="1" applyProtection="1">
      <alignment horizontal="center" vertical="center" wrapText="1"/>
      <protection hidden="1"/>
    </xf>
    <xf numFmtId="0" fontId="36" fillId="34" borderId="33" xfId="86" applyFont="1" applyFill="1" applyBorder="1" applyAlignment="1" applyProtection="1">
      <alignment horizontal="center" vertical="center" wrapText="1"/>
      <protection hidden="1"/>
    </xf>
    <xf numFmtId="0" fontId="36" fillId="34" borderId="34" xfId="86" applyFont="1" applyFill="1" applyBorder="1" applyAlignment="1" applyProtection="1">
      <alignment horizontal="center" vertical="center" wrapText="1"/>
      <protection hidden="1"/>
    </xf>
    <xf numFmtId="0" fontId="36" fillId="34" borderId="30" xfId="86" applyFont="1" applyFill="1" applyBorder="1" applyAlignment="1" applyProtection="1">
      <alignment horizontal="center" vertical="center"/>
      <protection hidden="1"/>
    </xf>
    <xf numFmtId="0" fontId="24" fillId="34" borderId="28" xfId="86" applyFont="1" applyFill="1" applyBorder="1" applyAlignment="1" applyProtection="1">
      <alignment horizontal="center" vertical="center" wrapText="1"/>
      <protection hidden="1"/>
    </xf>
    <xf numFmtId="0" fontId="24" fillId="34" borderId="30" xfId="86" applyFont="1" applyFill="1" applyBorder="1" applyAlignment="1" applyProtection="1" quotePrefix="1">
      <alignment horizontal="center" vertical="center" wrapText="1"/>
      <protection hidden="1"/>
    </xf>
    <xf numFmtId="0" fontId="24" fillId="34" borderId="28" xfId="86" applyFont="1" applyFill="1" applyBorder="1" applyAlignment="1" applyProtection="1" quotePrefix="1">
      <alignment horizontal="center" vertical="center" wrapText="1"/>
      <protection hidden="1"/>
    </xf>
    <xf numFmtId="0" fontId="24" fillId="34" borderId="34" xfId="86" applyFont="1" applyFill="1" applyBorder="1" applyAlignment="1" applyProtection="1" quotePrefix="1">
      <alignment horizontal="center" vertical="center" wrapText="1"/>
      <protection hidden="1"/>
    </xf>
    <xf numFmtId="0" fontId="36" fillId="34" borderId="64" xfId="86" applyFont="1" applyFill="1" applyBorder="1" applyAlignment="1" applyProtection="1">
      <alignment horizontal="center" vertical="center"/>
      <protection hidden="1"/>
    </xf>
    <xf numFmtId="0" fontId="36" fillId="34" borderId="65" xfId="86" applyFont="1" applyFill="1" applyBorder="1" applyAlignment="1" applyProtection="1">
      <alignment horizontal="center" vertical="center"/>
      <protection hidden="1"/>
    </xf>
    <xf numFmtId="0" fontId="36" fillId="34" borderId="47" xfId="86" applyFont="1" applyFill="1" applyBorder="1" applyAlignment="1" applyProtection="1">
      <alignment horizontal="center" vertical="center" wrapText="1"/>
      <protection hidden="1"/>
    </xf>
    <xf numFmtId="0" fontId="36" fillId="34" borderId="45" xfId="86" applyFont="1" applyFill="1" applyBorder="1" applyAlignment="1" applyProtection="1">
      <alignment horizontal="center" vertical="center" wrapText="1"/>
      <protection hidden="1"/>
    </xf>
    <xf numFmtId="0" fontId="22" fillId="34" borderId="50" xfId="86" applyFont="1" applyFill="1" applyBorder="1" applyAlignment="1" applyProtection="1">
      <alignment horizontal="center"/>
      <protection hidden="1"/>
    </xf>
    <xf numFmtId="0" fontId="22" fillId="34" borderId="51" xfId="86" applyFont="1" applyFill="1" applyBorder="1" applyAlignment="1" applyProtection="1">
      <alignment horizontal="center"/>
      <protection hidden="1"/>
    </xf>
    <xf numFmtId="4" fontId="23" fillId="34" borderId="46" xfId="86" applyNumberFormat="1" applyFont="1" applyFill="1" applyBorder="1" applyAlignment="1" applyProtection="1">
      <alignment horizontal="right" vertical="center"/>
      <protection hidden="1"/>
    </xf>
    <xf numFmtId="4" fontId="23" fillId="34" borderId="55" xfId="86" applyNumberFormat="1" applyFont="1" applyFill="1" applyBorder="1" applyAlignment="1" applyProtection="1">
      <alignment horizontal="right" vertical="center"/>
      <protection hidden="1"/>
    </xf>
    <xf numFmtId="4" fontId="23" fillId="34" borderId="47" xfId="86" applyNumberFormat="1" applyFont="1" applyFill="1" applyBorder="1" applyAlignment="1" applyProtection="1">
      <alignment horizontal="right" vertical="center"/>
      <protection hidden="1"/>
    </xf>
    <xf numFmtId="4" fontId="23" fillId="34" borderId="48" xfId="86" applyNumberFormat="1" applyFont="1" applyFill="1" applyBorder="1" applyAlignment="1" applyProtection="1">
      <alignment horizontal="right" vertical="center"/>
      <protection hidden="1"/>
    </xf>
    <xf numFmtId="0" fontId="22" fillId="34" borderId="50" xfId="86" applyFont="1" applyFill="1" applyBorder="1" applyAlignment="1" applyProtection="1" quotePrefix="1">
      <alignment horizontal="center"/>
      <protection hidden="1"/>
    </xf>
    <xf numFmtId="4" fontId="23" fillId="34" borderId="50" xfId="86" applyNumberFormat="1" applyFont="1" applyFill="1" applyBorder="1" applyAlignment="1" applyProtection="1">
      <alignment horizontal="center" vertical="center"/>
      <protection hidden="1"/>
    </xf>
    <xf numFmtId="4" fontId="23" fillId="34" borderId="51" xfId="86" applyNumberFormat="1" applyFont="1" applyFill="1" applyBorder="1" applyAlignment="1" applyProtection="1">
      <alignment horizontal="center" vertical="center"/>
      <protection hidden="1"/>
    </xf>
    <xf numFmtId="4" fontId="22" fillId="34" borderId="50" xfId="86" applyNumberFormat="1" applyFont="1" applyFill="1" applyBorder="1" applyAlignment="1" applyProtection="1">
      <alignment horizontal="right" vertical="center"/>
      <protection hidden="1"/>
    </xf>
    <xf numFmtId="4" fontId="22" fillId="34" borderId="51" xfId="86" applyNumberFormat="1" applyFont="1" applyFill="1" applyBorder="1" applyAlignment="1" applyProtection="1">
      <alignment horizontal="right" vertical="center"/>
      <protection hidden="1"/>
    </xf>
    <xf numFmtId="0" fontId="44" fillId="34" borderId="50" xfId="86" applyFont="1" applyFill="1" applyBorder="1" applyAlignment="1" applyProtection="1">
      <alignment horizontal="center"/>
      <protection hidden="1"/>
    </xf>
    <xf numFmtId="0" fontId="44" fillId="34" borderId="51" xfId="86" applyFont="1" applyFill="1" applyBorder="1" applyAlignment="1" applyProtection="1">
      <alignment horizontal="center"/>
      <protection hidden="1"/>
    </xf>
    <xf numFmtId="4" fontId="22" fillId="34" borderId="50" xfId="86" applyNumberFormat="1" applyFont="1" applyFill="1" applyBorder="1" applyAlignment="1" applyProtection="1" quotePrefix="1">
      <alignment horizontal="right"/>
      <protection hidden="1"/>
    </xf>
    <xf numFmtId="4" fontId="22" fillId="34" borderId="51" xfId="86" applyNumberFormat="1" applyFont="1" applyFill="1" applyBorder="1" applyAlignment="1" applyProtection="1">
      <alignment horizontal="right"/>
      <protection hidden="1"/>
    </xf>
    <xf numFmtId="4" fontId="22" fillId="34" borderId="50" xfId="86" applyNumberFormat="1" applyFont="1" applyFill="1" applyBorder="1" applyAlignment="1" applyProtection="1">
      <alignment horizontal="right"/>
      <protection hidden="1"/>
    </xf>
    <xf numFmtId="0" fontId="22" fillId="34" borderId="46" xfId="86" applyFont="1" applyFill="1" applyBorder="1" applyAlignment="1" applyProtection="1">
      <alignment horizontal="center"/>
      <protection hidden="1"/>
    </xf>
    <xf numFmtId="0" fontId="22" fillId="34" borderId="55" xfId="86" applyFont="1" applyFill="1" applyBorder="1" applyAlignment="1" applyProtection="1">
      <alignment horizontal="center"/>
      <protection hidden="1"/>
    </xf>
    <xf numFmtId="4" fontId="23" fillId="34" borderId="46" xfId="86" applyNumberFormat="1" applyFont="1" applyFill="1" applyBorder="1" applyAlignment="1" applyProtection="1">
      <alignment horizontal="right" vertical="center"/>
      <protection locked="0"/>
    </xf>
    <xf numFmtId="4" fontId="23" fillId="34" borderId="55" xfId="86" applyNumberFormat="1" applyFont="1" applyFill="1" applyBorder="1" applyAlignment="1" applyProtection="1">
      <alignment horizontal="right" vertical="center"/>
      <protection locked="0"/>
    </xf>
    <xf numFmtId="4" fontId="22" fillId="34" borderId="50" xfId="86" applyNumberFormat="1" applyFont="1" applyFill="1" applyBorder="1" applyAlignment="1" applyProtection="1">
      <alignment horizontal="right"/>
      <protection locked="0"/>
    </xf>
    <xf numFmtId="4" fontId="22" fillId="34" borderId="51" xfId="86" applyNumberFormat="1" applyFont="1" applyFill="1" applyBorder="1" applyAlignment="1" applyProtection="1">
      <alignment horizontal="right"/>
      <protection locked="0"/>
    </xf>
    <xf numFmtId="0" fontId="24" fillId="34" borderId="66" xfId="86" applyFont="1" applyFill="1" applyBorder="1" applyAlignment="1" applyProtection="1">
      <alignment horizontal="center" vertical="center"/>
      <protection hidden="1"/>
    </xf>
    <xf numFmtId="0" fontId="24" fillId="34" borderId="67" xfId="86" applyFont="1" applyFill="1" applyBorder="1" applyAlignment="1" applyProtection="1">
      <alignment horizontal="center" vertical="center"/>
      <protection hidden="1"/>
    </xf>
    <xf numFmtId="0" fontId="24" fillId="34" borderId="17" xfId="86" applyFont="1" applyFill="1" applyBorder="1" applyAlignment="1" applyProtection="1">
      <alignment horizontal="left" vertical="center" shrinkToFit="1"/>
      <protection hidden="1"/>
    </xf>
    <xf numFmtId="0" fontId="24" fillId="34" borderId="19" xfId="86" applyFont="1" applyFill="1" applyBorder="1" applyAlignment="1" applyProtection="1" quotePrefix="1">
      <alignment horizontal="left" vertical="center" shrinkToFit="1"/>
      <protection hidden="1"/>
    </xf>
    <xf numFmtId="3" fontId="22" fillId="34" borderId="17" xfId="86" applyNumberFormat="1" applyFont="1" applyFill="1" applyBorder="1" applyAlignment="1" applyProtection="1">
      <alignment horizontal="left" vertical="center"/>
      <protection hidden="1"/>
    </xf>
    <xf numFmtId="0" fontId="22" fillId="34" borderId="18" xfId="86" applyFont="1" applyFill="1" applyBorder="1" applyAlignment="1" applyProtection="1">
      <alignment horizontal="left" vertical="center"/>
      <protection hidden="1"/>
    </xf>
    <xf numFmtId="0" fontId="22" fillId="34" borderId="19" xfId="86" applyFont="1" applyFill="1" applyBorder="1" applyAlignment="1" applyProtection="1">
      <alignment horizontal="left" vertical="center"/>
      <protection hidden="1"/>
    </xf>
    <xf numFmtId="0" fontId="24" fillId="34" borderId="46" xfId="86" applyFont="1" applyFill="1" applyBorder="1" applyAlignment="1" applyProtection="1">
      <alignment horizontal="left" vertical="center" shrinkToFit="1"/>
      <protection hidden="1"/>
    </xf>
    <xf numFmtId="0" fontId="24" fillId="34" borderId="55" xfId="86" applyFont="1" applyFill="1" applyBorder="1" applyAlignment="1" applyProtection="1">
      <alignment horizontal="left" vertical="center" shrinkToFit="1"/>
      <protection hidden="1"/>
    </xf>
    <xf numFmtId="0" fontId="24" fillId="34" borderId="19" xfId="86" applyFont="1" applyFill="1" applyBorder="1" applyAlignment="1" applyProtection="1">
      <alignment horizontal="left" vertical="center" shrinkToFit="1"/>
      <protection hidden="1"/>
    </xf>
    <xf numFmtId="0" fontId="22" fillId="34" borderId="17" xfId="86" applyFont="1" applyFill="1" applyBorder="1" applyAlignment="1" applyProtection="1">
      <alignment horizontal="left" vertical="center" shrinkToFit="1"/>
      <protection hidden="1"/>
    </xf>
    <xf numFmtId="0" fontId="22" fillId="34" borderId="18" xfId="86" applyFont="1" applyFill="1" applyBorder="1" applyAlignment="1" applyProtection="1">
      <alignment horizontal="left" vertical="center" shrinkToFit="1"/>
      <protection hidden="1"/>
    </xf>
    <xf numFmtId="0" fontId="22" fillId="34" borderId="19" xfId="86" applyFont="1" applyFill="1" applyBorder="1" applyAlignment="1" applyProtection="1">
      <alignment horizontal="left" vertical="center" shrinkToFit="1"/>
      <protection hidden="1"/>
    </xf>
    <xf numFmtId="0" fontId="24" fillId="34" borderId="47" xfId="86" applyFont="1" applyFill="1" applyBorder="1" applyAlignment="1" applyProtection="1">
      <alignment horizontal="left" vertical="center" shrinkToFit="1"/>
      <protection hidden="1"/>
    </xf>
    <xf numFmtId="0" fontId="24" fillId="34" borderId="48" xfId="86" applyFont="1" applyFill="1" applyBorder="1" applyAlignment="1" applyProtection="1">
      <alignment horizontal="left" vertical="center" shrinkToFit="1"/>
      <protection hidden="1"/>
    </xf>
    <xf numFmtId="4" fontId="23" fillId="34" borderId="53" xfId="86" applyNumberFormat="1" applyFont="1" applyFill="1" applyBorder="1" applyAlignment="1" applyProtection="1">
      <alignment horizontal="right" vertical="center"/>
      <protection locked="0"/>
    </xf>
    <xf numFmtId="4" fontId="23" fillId="34" borderId="68" xfId="86" applyNumberFormat="1" applyFont="1" applyFill="1" applyBorder="1" applyAlignment="1" applyProtection="1">
      <alignment horizontal="right" vertical="center"/>
      <protection locked="0"/>
    </xf>
    <xf numFmtId="0" fontId="24" fillId="34" borderId="28" xfId="86" applyFont="1" applyFill="1" applyBorder="1" applyAlignment="1" applyProtection="1">
      <alignment horizontal="center"/>
      <protection hidden="1"/>
    </xf>
    <xf numFmtId="0" fontId="24" fillId="34" borderId="29" xfId="86" applyFont="1" applyFill="1" applyBorder="1" applyAlignment="1" applyProtection="1">
      <alignment horizontal="center"/>
      <protection hidden="1"/>
    </xf>
    <xf numFmtId="0" fontId="24" fillId="34" borderId="43" xfId="86" applyFont="1" applyFill="1" applyBorder="1" applyAlignment="1" applyProtection="1">
      <alignment horizontal="center" vertical="center" wrapText="1"/>
      <protection hidden="1"/>
    </xf>
    <xf numFmtId="0" fontId="24" fillId="34" borderId="44" xfId="86" applyFont="1" applyFill="1" applyBorder="1" applyAlignment="1" applyProtection="1">
      <alignment horizontal="center" vertical="center" wrapText="1"/>
      <protection hidden="1"/>
    </xf>
    <xf numFmtId="0" fontId="24" fillId="34" borderId="69" xfId="86" applyFont="1" applyFill="1" applyBorder="1" applyAlignment="1" applyProtection="1">
      <alignment horizontal="center" vertical="center" wrapText="1"/>
      <protection hidden="1"/>
    </xf>
    <xf numFmtId="0" fontId="24" fillId="34" borderId="46" xfId="86" applyFont="1" applyFill="1" applyBorder="1" applyAlignment="1" applyProtection="1">
      <alignment horizontal="center" vertical="center" wrapText="1"/>
      <protection hidden="1"/>
    </xf>
    <xf numFmtId="0" fontId="24" fillId="34" borderId="11" xfId="86" applyFont="1" applyFill="1" applyBorder="1" applyAlignment="1" applyProtection="1">
      <alignment horizontal="center" vertical="center" wrapText="1"/>
      <protection hidden="1"/>
    </xf>
    <xf numFmtId="0" fontId="24" fillId="34" borderId="55" xfId="86" applyFont="1" applyFill="1" applyBorder="1" applyAlignment="1" applyProtection="1">
      <alignment horizontal="center" vertical="center" wrapText="1"/>
      <protection hidden="1"/>
    </xf>
    <xf numFmtId="0" fontId="24" fillId="34" borderId="43" xfId="86" applyFont="1" applyFill="1" applyBorder="1" applyAlignment="1" applyProtection="1" quotePrefix="1">
      <alignment horizontal="center" vertical="center" wrapText="1"/>
      <protection hidden="1"/>
    </xf>
    <xf numFmtId="0" fontId="24" fillId="34" borderId="44" xfId="86" applyFont="1" applyFill="1" applyBorder="1" applyAlignment="1" applyProtection="1" quotePrefix="1">
      <alignment horizontal="center" vertical="center" wrapText="1"/>
      <protection hidden="1"/>
    </xf>
    <xf numFmtId="0" fontId="24" fillId="34" borderId="69" xfId="86" applyFont="1" applyFill="1" applyBorder="1" applyAlignment="1" applyProtection="1" quotePrefix="1">
      <alignment horizontal="center" vertical="center" wrapText="1"/>
      <protection hidden="1"/>
    </xf>
    <xf numFmtId="0" fontId="24" fillId="34" borderId="46" xfId="86" applyFont="1" applyFill="1" applyBorder="1" applyAlignment="1" applyProtection="1" quotePrefix="1">
      <alignment horizontal="center" vertical="center" wrapText="1"/>
      <protection hidden="1"/>
    </xf>
    <xf numFmtId="0" fontId="24" fillId="34" borderId="11" xfId="86" applyFont="1" applyFill="1" applyBorder="1" applyAlignment="1" applyProtection="1" quotePrefix="1">
      <alignment horizontal="center" vertical="center" wrapText="1"/>
      <protection hidden="1"/>
    </xf>
    <xf numFmtId="0" fontId="24" fillId="34" borderId="55" xfId="86" applyFont="1" applyFill="1" applyBorder="1" applyAlignment="1" applyProtection="1" quotePrefix="1">
      <alignment horizontal="center" vertical="center" wrapText="1"/>
      <protection hidden="1"/>
    </xf>
    <xf numFmtId="0" fontId="39" fillId="34" borderId="43" xfId="86" applyFont="1" applyFill="1" applyBorder="1" applyAlignment="1" applyProtection="1">
      <alignment horizontal="center"/>
      <protection hidden="1"/>
    </xf>
    <xf numFmtId="0" fontId="39" fillId="34" borderId="69" xfId="86" applyFont="1" applyFill="1" applyBorder="1" applyAlignment="1" applyProtection="1">
      <alignment horizontal="center"/>
      <protection hidden="1"/>
    </xf>
    <xf numFmtId="0" fontId="24" fillId="34" borderId="43" xfId="86" applyFont="1" applyFill="1" applyBorder="1" applyAlignment="1" applyProtection="1">
      <alignment horizontal="center"/>
      <protection hidden="1"/>
    </xf>
    <xf numFmtId="0" fontId="24" fillId="34" borderId="44" xfId="86" applyFont="1" applyFill="1" applyBorder="1" applyAlignment="1" applyProtection="1">
      <alignment horizontal="center"/>
      <protection hidden="1"/>
    </xf>
    <xf numFmtId="0" fontId="24" fillId="34" borderId="69" xfId="86" applyFont="1" applyFill="1" applyBorder="1" applyAlignment="1" applyProtection="1">
      <alignment horizontal="center"/>
      <protection hidden="1"/>
    </xf>
    <xf numFmtId="0" fontId="24" fillId="34" borderId="17" xfId="86" applyFont="1" applyFill="1" applyBorder="1" applyAlignment="1" applyProtection="1">
      <alignment horizontal="center" vertical="center"/>
      <protection hidden="1"/>
    </xf>
    <xf numFmtId="0" fontId="24" fillId="34" borderId="18" xfId="86" applyFont="1" applyFill="1" applyBorder="1" applyAlignment="1" applyProtection="1">
      <alignment horizontal="center" vertical="center"/>
      <protection hidden="1"/>
    </xf>
    <xf numFmtId="0" fontId="24" fillId="34" borderId="19" xfId="86" applyFont="1" applyFill="1" applyBorder="1" applyAlignment="1" applyProtection="1">
      <alignment horizontal="center" vertical="center"/>
      <protection hidden="1"/>
    </xf>
    <xf numFmtId="0" fontId="24" fillId="34" borderId="31" xfId="86" applyFont="1" applyFill="1" applyBorder="1" applyAlignment="1" applyProtection="1">
      <alignment horizontal="center" vertical="center"/>
      <protection hidden="1"/>
    </xf>
    <xf numFmtId="0" fontId="24" fillId="34" borderId="0" xfId="86" applyFont="1" applyFill="1" applyBorder="1" applyAlignment="1" applyProtection="1">
      <alignment horizontal="center" vertical="center"/>
      <protection hidden="1"/>
    </xf>
    <xf numFmtId="0" fontId="39" fillId="34" borderId="46" xfId="86" applyFont="1" applyFill="1" applyBorder="1" applyAlignment="1" applyProtection="1">
      <alignment horizontal="center" vertical="top"/>
      <protection hidden="1"/>
    </xf>
    <xf numFmtId="0" fontId="39" fillId="34" borderId="55" xfId="86" applyFont="1" applyFill="1" applyBorder="1" applyAlignment="1" applyProtection="1">
      <alignment horizontal="center" vertical="top"/>
      <protection hidden="1"/>
    </xf>
    <xf numFmtId="0" fontId="40" fillId="34" borderId="0" xfId="86" applyFont="1" applyFill="1" applyAlignment="1" applyProtection="1">
      <alignment horizontal="center" vertical="center"/>
      <protection hidden="1"/>
    </xf>
    <xf numFmtId="0" fontId="22" fillId="34" borderId="17" xfId="86" applyFont="1" applyFill="1" applyBorder="1" applyAlignment="1" applyProtection="1">
      <alignment horizontal="left"/>
      <protection hidden="1"/>
    </xf>
    <xf numFmtId="0" fontId="22" fillId="34" borderId="18" xfId="86" applyFont="1" applyFill="1" applyBorder="1" applyAlignment="1" applyProtection="1">
      <alignment horizontal="left"/>
      <protection hidden="1"/>
    </xf>
    <xf numFmtId="0" fontId="22" fillId="34" borderId="19" xfId="86" applyFont="1" applyFill="1" applyBorder="1" applyAlignment="1" applyProtection="1">
      <alignment horizontal="left"/>
      <protection hidden="1"/>
    </xf>
    <xf numFmtId="3" fontId="22" fillId="34" borderId="17" xfId="86" applyNumberFormat="1" applyFont="1" applyFill="1" applyBorder="1" applyAlignment="1" applyProtection="1">
      <alignment horizontal="left" shrinkToFit="1"/>
      <protection hidden="1"/>
    </xf>
    <xf numFmtId="0" fontId="22" fillId="34" borderId="18" xfId="86" applyFont="1" applyFill="1" applyBorder="1" applyAlignment="1" applyProtection="1">
      <alignment horizontal="left" shrinkToFit="1"/>
      <protection hidden="1"/>
    </xf>
    <xf numFmtId="0" fontId="22" fillId="34" borderId="19" xfId="86" applyFont="1" applyFill="1" applyBorder="1" applyAlignment="1" applyProtection="1">
      <alignment horizontal="left" shrinkToFit="1"/>
      <protection hidden="1"/>
    </xf>
    <xf numFmtId="0" fontId="24" fillId="34" borderId="17" xfId="86" applyFont="1" applyFill="1" applyBorder="1" applyAlignment="1" applyProtection="1">
      <alignment horizontal="left" vertical="center"/>
      <protection hidden="1"/>
    </xf>
    <xf numFmtId="0" fontId="24" fillId="34" borderId="18" xfId="86" applyFont="1" applyFill="1" applyBorder="1" applyAlignment="1" applyProtection="1">
      <alignment horizontal="left" vertical="center"/>
      <protection hidden="1"/>
    </xf>
    <xf numFmtId="0" fontId="24" fillId="34" borderId="19" xfId="86" applyFont="1" applyFill="1" applyBorder="1" applyAlignment="1" applyProtection="1">
      <alignment horizontal="left" vertical="center"/>
      <protection hidden="1"/>
    </xf>
    <xf numFmtId="0" fontId="22" fillId="34" borderId="17" xfId="86" applyNumberFormat="1" applyFont="1" applyFill="1" applyBorder="1" applyAlignment="1" applyProtection="1">
      <alignment horizontal="center" vertical="center"/>
      <protection hidden="1"/>
    </xf>
    <xf numFmtId="0" fontId="22" fillId="34" borderId="18" xfId="86" applyNumberFormat="1" applyFont="1" applyFill="1" applyBorder="1" applyAlignment="1" applyProtection="1">
      <alignment horizontal="center" vertical="center"/>
      <protection hidden="1"/>
    </xf>
    <xf numFmtId="0" fontId="22" fillId="34" borderId="19" xfId="86" applyNumberFormat="1" applyFont="1" applyFill="1" applyBorder="1" applyAlignment="1" applyProtection="1">
      <alignment horizontal="center" vertical="center"/>
      <protection hidden="1"/>
    </xf>
    <xf numFmtId="0" fontId="24" fillId="34" borderId="43" xfId="86" applyFont="1" applyFill="1" applyBorder="1" applyAlignment="1" applyProtection="1">
      <alignment horizontal="left" vertical="center" shrinkToFit="1"/>
      <protection hidden="1"/>
    </xf>
    <xf numFmtId="0" fontId="24" fillId="34" borderId="69" xfId="86" applyFont="1" applyFill="1" applyBorder="1" applyAlignment="1" applyProtection="1">
      <alignment horizontal="left" vertical="center" shrinkToFit="1"/>
      <protection hidden="1"/>
    </xf>
    <xf numFmtId="0" fontId="39" fillId="34" borderId="31" xfId="86" applyFont="1" applyFill="1" applyBorder="1" applyAlignment="1" applyProtection="1">
      <alignment horizontal="center"/>
      <protection hidden="1"/>
    </xf>
    <xf numFmtId="0" fontId="39" fillId="34" borderId="0" xfId="86" applyFont="1" applyFill="1" applyBorder="1" applyAlignment="1" applyProtection="1">
      <alignment horizontal="center"/>
      <protection hidden="1"/>
    </xf>
    <xf numFmtId="0" fontId="39" fillId="34" borderId="47" xfId="86" applyFont="1" applyFill="1" applyBorder="1" applyAlignment="1" applyProtection="1">
      <alignment horizontal="center" vertical="center"/>
      <protection hidden="1"/>
    </xf>
    <xf numFmtId="0" fontId="39" fillId="34" borderId="48" xfId="86" applyFont="1" applyFill="1" applyBorder="1" applyAlignment="1" applyProtection="1">
      <alignment horizontal="center" vertical="center"/>
      <protection hidden="1"/>
    </xf>
    <xf numFmtId="0" fontId="22" fillId="34" borderId="43" xfId="86" applyFont="1" applyFill="1" applyBorder="1" applyAlignment="1" applyProtection="1" quotePrefix="1">
      <alignment horizontal="center"/>
      <protection hidden="1"/>
    </xf>
    <xf numFmtId="0" fontId="22" fillId="34" borderId="69" xfId="86" applyFont="1" applyFill="1" applyBorder="1" applyAlignment="1" applyProtection="1">
      <alignment horizontal="center"/>
      <protection hidden="1"/>
    </xf>
    <xf numFmtId="4" fontId="22" fillId="34" borderId="60" xfId="86" applyNumberFormat="1" applyFont="1" applyFill="1" applyBorder="1" applyAlignment="1" applyProtection="1" quotePrefix="1">
      <alignment horizontal="right"/>
      <protection locked="0"/>
    </xf>
    <xf numFmtId="4" fontId="22" fillId="34" borderId="54" xfId="86" applyNumberFormat="1" applyFont="1" applyFill="1" applyBorder="1" applyAlignment="1" applyProtection="1">
      <alignment horizontal="right"/>
      <protection locked="0"/>
    </xf>
    <xf numFmtId="0" fontId="22" fillId="34" borderId="28" xfId="86" applyFont="1" applyFill="1" applyBorder="1" applyAlignment="1" applyProtection="1">
      <alignment horizontal="center" vertical="center" textRotation="90"/>
      <protection hidden="1"/>
    </xf>
    <xf numFmtId="0" fontId="22" fillId="34" borderId="31" xfId="86" applyFont="1" applyFill="1" applyBorder="1" applyAlignment="1" applyProtection="1">
      <alignment horizontal="center" vertical="center" textRotation="90"/>
      <protection hidden="1"/>
    </xf>
    <xf numFmtId="0" fontId="22" fillId="34" borderId="33" xfId="86" applyFont="1" applyFill="1" applyBorder="1" applyAlignment="1" applyProtection="1">
      <alignment horizontal="center" vertical="center" textRotation="90"/>
      <protection hidden="1"/>
    </xf>
    <xf numFmtId="0" fontId="24" fillId="34" borderId="28" xfId="86" applyFont="1" applyFill="1" applyBorder="1" applyAlignment="1" applyProtection="1">
      <alignment horizontal="left" vertical="center" wrapText="1" shrinkToFit="1"/>
      <protection hidden="1"/>
    </xf>
    <xf numFmtId="0" fontId="24" fillId="34" borderId="30" xfId="86" applyFont="1" applyFill="1" applyBorder="1" applyAlignment="1" applyProtection="1" quotePrefix="1">
      <alignment horizontal="left" vertical="center" shrinkToFit="1"/>
      <protection hidden="1"/>
    </xf>
    <xf numFmtId="0" fontId="24" fillId="34" borderId="33" xfId="86" applyFont="1" applyFill="1" applyBorder="1" applyAlignment="1" applyProtection="1" quotePrefix="1">
      <alignment horizontal="left" vertical="center" shrinkToFit="1"/>
      <protection hidden="1"/>
    </xf>
    <xf numFmtId="0" fontId="24" fillId="34" borderId="35" xfId="86" applyFont="1" applyFill="1" applyBorder="1" applyAlignment="1" applyProtection="1" quotePrefix="1">
      <alignment horizontal="left" vertical="center" shrinkToFit="1"/>
      <protection hidden="1"/>
    </xf>
    <xf numFmtId="0" fontId="24" fillId="34" borderId="46" xfId="86" applyFont="1" applyFill="1" applyBorder="1" applyAlignment="1" applyProtection="1">
      <alignment horizontal="left" shrinkToFit="1"/>
      <protection hidden="1"/>
    </xf>
    <xf numFmtId="0" fontId="24" fillId="34" borderId="55" xfId="86" applyFont="1" applyFill="1" applyBorder="1" applyAlignment="1" applyProtection="1">
      <alignment horizontal="left" shrinkToFit="1"/>
      <protection hidden="1"/>
    </xf>
    <xf numFmtId="0" fontId="22" fillId="34" borderId="49" xfId="86" applyFont="1" applyFill="1" applyBorder="1" applyAlignment="1" applyProtection="1">
      <alignment horizontal="center" vertical="center"/>
      <protection hidden="1"/>
    </xf>
    <xf numFmtId="0" fontId="22" fillId="34" borderId="56" xfId="86" applyFont="1" applyFill="1" applyBorder="1" applyAlignment="1" applyProtection="1">
      <alignment horizontal="center" vertical="center"/>
      <protection hidden="1"/>
    </xf>
    <xf numFmtId="0" fontId="24" fillId="34" borderId="33" xfId="86" applyFont="1" applyFill="1" applyBorder="1" applyAlignment="1" applyProtection="1">
      <alignment horizontal="left" vertical="center"/>
      <protection hidden="1"/>
    </xf>
    <xf numFmtId="0" fontId="24" fillId="34" borderId="34" xfId="86" applyFont="1" applyFill="1" applyBorder="1" applyAlignment="1" applyProtection="1">
      <alignment horizontal="left" vertical="center"/>
      <protection hidden="1"/>
    </xf>
    <xf numFmtId="0" fontId="24" fillId="34" borderId="35" xfId="86" applyFont="1" applyFill="1" applyBorder="1" applyAlignment="1" applyProtection="1">
      <alignment horizontal="left" vertical="center"/>
      <protection hidden="1"/>
    </xf>
    <xf numFmtId="0" fontId="39" fillId="34" borderId="17" xfId="86" applyFont="1" applyFill="1" applyBorder="1" applyAlignment="1" applyProtection="1">
      <alignment horizontal="center"/>
      <protection hidden="1"/>
    </xf>
    <xf numFmtId="0" fontId="39" fillId="34" borderId="18" xfId="86" applyFont="1" applyFill="1" applyBorder="1" applyAlignment="1" applyProtection="1">
      <alignment horizontal="center"/>
      <protection hidden="1"/>
    </xf>
    <xf numFmtId="0" fontId="39" fillId="34" borderId="19" xfId="86" applyFont="1" applyFill="1" applyBorder="1" applyAlignment="1" applyProtection="1">
      <alignment horizontal="center"/>
      <protection hidden="1"/>
    </xf>
    <xf numFmtId="0" fontId="36" fillId="34" borderId="70" xfId="86" applyFont="1" applyFill="1" applyBorder="1" applyAlignment="1" applyProtection="1">
      <alignment horizontal="center" vertical="center"/>
      <protection hidden="1"/>
    </xf>
    <xf numFmtId="0" fontId="36" fillId="34" borderId="71" xfId="86" applyFont="1" applyFill="1" applyBorder="1" applyAlignment="1" applyProtection="1">
      <alignment horizontal="center" vertical="center"/>
      <protection hidden="1"/>
    </xf>
    <xf numFmtId="0" fontId="36" fillId="34" borderId="33" xfId="86" applyFont="1" applyFill="1" applyBorder="1" applyAlignment="1" applyProtection="1">
      <alignment horizontal="center" vertical="center"/>
      <protection hidden="1"/>
    </xf>
    <xf numFmtId="0" fontId="36" fillId="34" borderId="34" xfId="86" applyFont="1" applyFill="1" applyBorder="1" applyAlignment="1" applyProtection="1">
      <alignment horizontal="center" vertical="center"/>
      <protection hidden="1"/>
    </xf>
    <xf numFmtId="0" fontId="36" fillId="34" borderId="35" xfId="86" applyFont="1" applyFill="1" applyBorder="1" applyAlignment="1" applyProtection="1">
      <alignment horizontal="center" vertical="center"/>
      <protection hidden="1"/>
    </xf>
    <xf numFmtId="0" fontId="24" fillId="34" borderId="17" xfId="86" applyFont="1" applyFill="1" applyBorder="1" applyAlignment="1" applyProtection="1" quotePrefix="1">
      <alignment horizontal="left" vertical="center"/>
      <protection hidden="1"/>
    </xf>
    <xf numFmtId="0" fontId="24" fillId="34" borderId="18" xfId="86" applyFont="1" applyFill="1" applyBorder="1" applyAlignment="1" applyProtection="1" quotePrefix="1">
      <alignment horizontal="left" vertical="center"/>
      <protection hidden="1"/>
    </xf>
    <xf numFmtId="0" fontId="24" fillId="34" borderId="19" xfId="86" applyFont="1" applyFill="1" applyBorder="1" applyAlignment="1" applyProtection="1" quotePrefix="1">
      <alignment horizontal="left" vertical="center"/>
      <protection hidden="1"/>
    </xf>
    <xf numFmtId="14" fontId="25" fillId="34" borderId="17" xfId="86" applyNumberFormat="1" applyFont="1" applyFill="1" applyBorder="1" applyAlignment="1" applyProtection="1">
      <alignment horizontal="center"/>
      <protection hidden="1"/>
    </xf>
    <xf numFmtId="0" fontId="25" fillId="34" borderId="18" xfId="86" applyFont="1" applyFill="1" applyBorder="1" applyAlignment="1" applyProtection="1">
      <alignment horizontal="center"/>
      <protection hidden="1"/>
    </xf>
    <xf numFmtId="0" fontId="25" fillId="34" borderId="19" xfId="86" applyFont="1" applyFill="1" applyBorder="1" applyAlignment="1" applyProtection="1">
      <alignment horizontal="center"/>
      <protection hidden="1"/>
    </xf>
    <xf numFmtId="0" fontId="22" fillId="34" borderId="0" xfId="0" applyFont="1" applyFill="1" applyBorder="1" applyAlignment="1" applyProtection="1">
      <alignment horizontal="left" vertical="top" wrapText="1"/>
      <protection hidden="1"/>
    </xf>
    <xf numFmtId="0" fontId="22" fillId="34" borderId="72" xfId="0" applyFont="1" applyFill="1" applyBorder="1" applyAlignment="1" applyProtection="1">
      <alignment horizontal="left" vertical="top" wrapText="1"/>
      <protection hidden="1"/>
    </xf>
    <xf numFmtId="1" fontId="23" fillId="34" borderId="61" xfId="81" applyNumberFormat="1" applyFont="1" applyFill="1" applyBorder="1" applyAlignment="1" applyProtection="1">
      <alignment horizontal="left"/>
      <protection hidden="1"/>
    </xf>
    <xf numFmtId="1" fontId="23" fillId="34" borderId="0" xfId="81" applyNumberFormat="1" applyFont="1" applyFill="1" applyAlignment="1" applyProtection="1">
      <alignment horizontal="left"/>
      <protection hidden="1"/>
    </xf>
    <xf numFmtId="0" fontId="23" fillId="34" borderId="0" xfId="81" applyFont="1" applyFill="1" applyAlignment="1" applyProtection="1">
      <alignment horizontal="center"/>
      <protection hidden="1"/>
    </xf>
    <xf numFmtId="177" fontId="23" fillId="34" borderId="0" xfId="81" applyNumberFormat="1" applyFont="1" applyFill="1" applyAlignment="1" applyProtection="1">
      <alignment horizontal="center"/>
      <protection hidden="1"/>
    </xf>
    <xf numFmtId="0" fontId="23" fillId="34" borderId="0" xfId="81" applyFont="1" applyFill="1" applyAlignment="1" applyProtection="1">
      <alignment horizontal="center" vertical="center" wrapText="1"/>
      <protection hidden="1"/>
    </xf>
    <xf numFmtId="3" fontId="23" fillId="34" borderId="0" xfId="81" applyNumberFormat="1" applyFont="1" applyFill="1" applyAlignment="1" applyProtection="1">
      <alignment horizontal="center"/>
      <protection hidden="1"/>
    </xf>
    <xf numFmtId="0" fontId="23" fillId="34" borderId="0" xfId="81" applyFont="1" applyFill="1" applyAlignment="1" applyProtection="1">
      <alignment horizontal="left" wrapText="1"/>
      <protection hidden="1"/>
    </xf>
    <xf numFmtId="0" fontId="23" fillId="34" borderId="0" xfId="81" applyFont="1" applyFill="1" applyAlignment="1" applyProtection="1">
      <alignment horizontal="left" wrapText="1"/>
      <protection locked="0"/>
    </xf>
    <xf numFmtId="0" fontId="23" fillId="34" borderId="0" xfId="0" applyFont="1" applyFill="1" applyAlignment="1" applyProtection="1">
      <alignment horizontal="center"/>
      <protection hidden="1"/>
    </xf>
    <xf numFmtId="0" fontId="22" fillId="34" borderId="0" xfId="0" applyFont="1" applyFill="1" applyAlignment="1" applyProtection="1">
      <alignment horizontal="left" vertical="top" wrapText="1"/>
      <protection hidden="1"/>
    </xf>
    <xf numFmtId="0" fontId="23" fillId="34" borderId="0" xfId="81" applyFont="1" applyFill="1" applyAlignment="1" applyProtection="1">
      <alignment horizontal="left"/>
      <protection hidden="1"/>
    </xf>
    <xf numFmtId="178" fontId="4" fillId="35" borderId="0" xfId="79" applyNumberFormat="1" applyFill="1" applyAlignment="1">
      <alignment horizontal="center"/>
      <protection/>
    </xf>
    <xf numFmtId="178" fontId="4" fillId="35" borderId="0" xfId="79" applyNumberFormat="1" applyFill="1" applyAlignment="1">
      <alignment horizontal="center"/>
      <protection/>
    </xf>
    <xf numFmtId="177" fontId="4" fillId="35" borderId="0" xfId="79" applyNumberFormat="1" applyFill="1" applyAlignment="1">
      <alignment horizontal="center"/>
      <protection/>
    </xf>
  </cellXfs>
  <cellStyles count="9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ccent1" xfId="33"/>
    <cellStyle name="Accent2" xfId="34"/>
    <cellStyle name="Accent3" xfId="35"/>
    <cellStyle name="Accent4" xfId="36"/>
    <cellStyle name="Accent5" xfId="37"/>
    <cellStyle name="Accent6" xfId="38"/>
    <cellStyle name="Açıklama Metni" xfId="39"/>
    <cellStyle name="Ana Başlık" xfId="40"/>
    <cellStyle name="Bad" xfId="41"/>
    <cellStyle name="Bağlı Hücre" xfId="42"/>
    <cellStyle name="Başlık 1" xfId="43"/>
    <cellStyle name="Başlık 2" xfId="44"/>
    <cellStyle name="Başlık 3" xfId="45"/>
    <cellStyle name="Başlık 4" xfId="46"/>
    <cellStyle name="Comma [0]" xfId="47"/>
    <cellStyle name="Calculation" xfId="48"/>
    <cellStyle name="Check Cell" xfId="49"/>
    <cellStyle name="Çıkış" xfId="50"/>
    <cellStyle name="Euro" xfId="51"/>
    <cellStyle name="Euro 2" xfId="52"/>
    <cellStyle name="Giriş" xfId="53"/>
    <cellStyle name="Good" xfId="54"/>
    <cellStyle name="Hesaplama" xfId="55"/>
    <cellStyle name="İşaretli Hücre" xfId="56"/>
    <cellStyle name="İyi" xfId="57"/>
    <cellStyle name="Köprü 2" xfId="58"/>
    <cellStyle name="Köprü 3" xfId="59"/>
    <cellStyle name="Kötü" xfId="60"/>
    <cellStyle name="Neutral" xfId="61"/>
    <cellStyle name="Normal 10" xfId="62"/>
    <cellStyle name="Normal 11" xfId="63"/>
    <cellStyle name="Normal 12" xfId="64"/>
    <cellStyle name="Normal 2" xfId="65"/>
    <cellStyle name="Normal 2 2" xfId="66"/>
    <cellStyle name="Normal 2 3" xfId="67"/>
    <cellStyle name="Normal 2_Kitap2" xfId="68"/>
    <cellStyle name="Normal 3" xfId="69"/>
    <cellStyle name="Normal 4" xfId="70"/>
    <cellStyle name="Normal 5" xfId="71"/>
    <cellStyle name="Normal 6" xfId="72"/>
    <cellStyle name="Normal 7" xfId="73"/>
    <cellStyle name="Normal 8" xfId="74"/>
    <cellStyle name="Normal 9" xfId="75"/>
    <cellStyle name="Normal 9 2" xfId="76"/>
    <cellStyle name="Normal 9_PERSONEL İŞLERİ 2008" xfId="77"/>
    <cellStyle name="Normal_Aylar" xfId="78"/>
    <cellStyle name="Normal_BANKA LİSTESİ YENİ" xfId="79"/>
    <cellStyle name="Normal_BİLGİLER2004" xfId="80"/>
    <cellStyle name="Normal_EMEKLİLİKBELGELERİ" xfId="81"/>
    <cellStyle name="Normal_GKBMY  Ekleri (1-25)" xfId="82"/>
    <cellStyle name="Normal_HASTA2009_3" xfId="83"/>
    <cellStyle name="Normal_MENÜYENİ" xfId="84"/>
    <cellStyle name="Normal_Rehabilitasyon_Odeme" xfId="85"/>
    <cellStyle name="Normal_TMVE_SIF" xfId="86"/>
    <cellStyle name="Normal_YOLLUKV4" xfId="87"/>
    <cellStyle name="Not" xfId="88"/>
    <cellStyle name="Nötr" xfId="89"/>
    <cellStyle name="Currency" xfId="90"/>
    <cellStyle name="Currency [0]" xfId="91"/>
    <cellStyle name="Stil 1" xfId="92"/>
    <cellStyle name="Stil 2" xfId="93"/>
    <cellStyle name="Toplam" xfId="94"/>
    <cellStyle name="Uyarı Metni" xfId="95"/>
    <cellStyle name="Comma" xfId="96"/>
    <cellStyle name="Virgül [0]_BİLGİLER boş" xfId="97"/>
    <cellStyle name="Vurgu1" xfId="98"/>
    <cellStyle name="Vurgu2" xfId="99"/>
    <cellStyle name="Vurgu3" xfId="100"/>
    <cellStyle name="Vurgu4" xfId="101"/>
    <cellStyle name="Vurgu5" xfId="102"/>
    <cellStyle name="Vurgu6" xfId="103"/>
    <cellStyle name="Percent" xfId="104"/>
    <cellStyle name="Yüzde 2" xfId="105"/>
  </cellStyles>
  <dxfs count="3">
    <dxf>
      <fill>
        <patternFill>
          <bgColor theme="9" tint="-0.24993999302387238"/>
        </patternFill>
      </fill>
    </dxf>
    <dxf>
      <fill>
        <patternFill>
          <bgColor rgb="FF00B0F0"/>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8.emf" /></Relationships>
</file>

<file path=xl/drawings/_rels/drawing3.x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10.png" /><Relationship Id="rId3" Type="http://schemas.openxmlformats.org/officeDocument/2006/relationships/image" Target="../media/image11.png" /><Relationship Id="rId4" Type="http://schemas.openxmlformats.org/officeDocument/2006/relationships/image" Target="../media/image1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5.emf" /></Relationships>
</file>

<file path=xl/drawings/_rels/drawing8.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4.emf" /></Relationships>
</file>

<file path=xl/drawings/_rels/drawing9.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0</xdr:row>
      <xdr:rowOff>0</xdr:rowOff>
    </xdr:from>
    <xdr:to>
      <xdr:col>12</xdr:col>
      <xdr:colOff>295275</xdr:colOff>
      <xdr:row>0</xdr:row>
      <xdr:rowOff>0</xdr:rowOff>
    </xdr:to>
    <xdr:pic>
      <xdr:nvPicPr>
        <xdr:cNvPr id="1" name="Picture 3"/>
        <xdr:cNvPicPr preferRelativeResize="1">
          <a:picLocks noChangeAspect="0"/>
        </xdr:cNvPicPr>
      </xdr:nvPicPr>
      <xdr:blipFill>
        <a:blip r:embed="rId1">
          <a:clrChange>
            <a:clrFrom>
              <a:srgbClr val="B5CBD6"/>
            </a:clrFrom>
            <a:clrTo>
              <a:srgbClr val="B5CBD6">
                <a:alpha val="0"/>
              </a:srgbClr>
            </a:clrTo>
          </a:clrChange>
        </a:blip>
        <a:stretch>
          <a:fillRect/>
        </a:stretch>
      </xdr:blipFill>
      <xdr:spPr>
        <a:xfrm>
          <a:off x="7334250" y="0"/>
          <a:ext cx="295275" cy="0"/>
        </a:xfrm>
        <a:prstGeom prst="rect">
          <a:avLst/>
        </a:prstGeom>
        <a:noFill/>
        <a:ln w="1" cmpd="sng">
          <a:noFill/>
        </a:ln>
      </xdr:spPr>
    </xdr:pic>
    <xdr:clientData/>
  </xdr:twoCellAnchor>
  <xdr:twoCellAnchor>
    <xdr:from>
      <xdr:col>8</xdr:col>
      <xdr:colOff>314325</xdr:colOff>
      <xdr:row>9</xdr:row>
      <xdr:rowOff>142875</xdr:rowOff>
    </xdr:from>
    <xdr:to>
      <xdr:col>11</xdr:col>
      <xdr:colOff>323850</xdr:colOff>
      <xdr:row>12</xdr:row>
      <xdr:rowOff>28575</xdr:rowOff>
    </xdr:to>
    <xdr:sp macro="[0]!Menü.Menü">
      <xdr:nvSpPr>
        <xdr:cNvPr id="2" name="Texte 1"/>
        <xdr:cNvSpPr>
          <a:spLocks/>
        </xdr:cNvSpPr>
      </xdr:nvSpPr>
      <xdr:spPr>
        <a:xfrm>
          <a:off x="6115050" y="1990725"/>
          <a:ext cx="990600" cy="371475"/>
        </a:xfrm>
        <a:prstGeom prst="roundRect">
          <a:avLst/>
        </a:prstGeom>
        <a:solidFill>
          <a:srgbClr val="00CC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FF0000"/>
              </a:solidFill>
              <a:latin typeface="Arial"/>
              <a:ea typeface="Arial"/>
              <a:cs typeface="Arial"/>
            </a:rPr>
            <a:t>Menü</a:t>
          </a:r>
        </a:p>
      </xdr:txBody>
    </xdr:sp>
    <xdr:clientData fPrintsWithSheet="0"/>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23</xdr:col>
      <xdr:colOff>542925</xdr:colOff>
      <xdr:row>1</xdr:row>
      <xdr:rowOff>190500</xdr:rowOff>
    </xdr:from>
    <xdr:to>
      <xdr:col>26</xdr:col>
      <xdr:colOff>66675</xdr:colOff>
      <xdr:row>3</xdr:row>
      <xdr:rowOff>133350</xdr:rowOff>
    </xdr:to>
    <xdr:sp macro="[0]!Menü.Menü">
      <xdr:nvSpPr>
        <xdr:cNvPr id="1" name="Texte 1"/>
        <xdr:cNvSpPr>
          <a:spLocks/>
        </xdr:cNvSpPr>
      </xdr:nvSpPr>
      <xdr:spPr>
        <a:xfrm>
          <a:off x="6781800" y="390525"/>
          <a:ext cx="1352550" cy="466725"/>
        </a:xfrm>
        <a:prstGeom prst="roundRect">
          <a:avLst/>
        </a:prstGeom>
        <a:solidFill>
          <a:srgbClr val="00CCFF"/>
        </a:solidFill>
        <a:ln w="9525" cmpd="sng">
          <a:solidFill>
            <a:srgbClr val="000000"/>
          </a:solidFill>
          <a:headEnd type="none"/>
          <a:tailEnd type="none"/>
        </a:ln>
      </xdr:spPr>
      <xdr:txBody>
        <a:bodyPr vertOverflow="clip" wrap="square" lIns="36576" tIns="27432" rIns="36576" bIns="27432" anchor="ctr"/>
        <a:p>
          <a:pPr algn="ctr">
            <a:defRPr/>
          </a:pPr>
          <a:r>
            <a:rPr lang="en-US" cap="none" sz="1800" b="1" i="0" u="none" baseline="0">
              <a:solidFill>
                <a:srgbClr val="000000"/>
              </a:solidFill>
              <a:latin typeface="Arial"/>
              <a:ea typeface="Arial"/>
              <a:cs typeface="Arial"/>
            </a:rPr>
            <a:t>Menü</a:t>
          </a:r>
        </a:p>
      </xdr:txBody>
    </xdr:sp>
    <xdr:clientData fPrintsWithSheet="0"/>
  </xdr:twoCellAnchor>
  <xdr:twoCellAnchor editAs="absolute">
    <xdr:from>
      <xdr:col>23</xdr:col>
      <xdr:colOff>523875</xdr:colOff>
      <xdr:row>4</xdr:row>
      <xdr:rowOff>114300</xdr:rowOff>
    </xdr:from>
    <xdr:to>
      <xdr:col>26</xdr:col>
      <xdr:colOff>123825</xdr:colOff>
      <xdr:row>6</xdr:row>
      <xdr:rowOff>133350</xdr:rowOff>
    </xdr:to>
    <xdr:sp macro="[0]!YAZDIRCOK">
      <xdr:nvSpPr>
        <xdr:cNvPr id="2" name="Texte 1"/>
        <xdr:cNvSpPr>
          <a:spLocks/>
        </xdr:cNvSpPr>
      </xdr:nvSpPr>
      <xdr:spPr>
        <a:xfrm>
          <a:off x="6762750" y="1057275"/>
          <a:ext cx="1428750" cy="457200"/>
        </a:xfrm>
        <a:prstGeom prst="roundRect">
          <a:avLst/>
        </a:prstGeom>
        <a:solidFill>
          <a:srgbClr val="FFFF00"/>
        </a:solidFill>
        <a:ln w="9525" cmpd="sng">
          <a:solidFill>
            <a:srgbClr val="000000"/>
          </a:solidFill>
          <a:headEnd type="none"/>
          <a:tailEnd type="none"/>
        </a:ln>
      </xdr:spPr>
      <xdr:txBody>
        <a:bodyPr vertOverflow="clip" wrap="square" lIns="36576" tIns="27432" rIns="36576" bIns="27432" anchor="ctr"/>
        <a:p>
          <a:pPr algn="ctr">
            <a:defRPr/>
          </a:pPr>
          <a:r>
            <a:rPr lang="en-US" cap="none" sz="1400" b="1" i="0" u="none" baseline="0">
              <a:solidFill>
                <a:srgbClr val="FF0000"/>
              </a:solidFill>
              <a:latin typeface="Arial"/>
              <a:ea typeface="Arial"/>
              <a:cs typeface="Arial"/>
            </a:rPr>
            <a:t>Dilekçe Yazdır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133350</xdr:rowOff>
    </xdr:from>
    <xdr:to>
      <xdr:col>13</xdr:col>
      <xdr:colOff>466725</xdr:colOff>
      <xdr:row>16</xdr:row>
      <xdr:rowOff>28575</xdr:rowOff>
    </xdr:to>
    <xdr:sp>
      <xdr:nvSpPr>
        <xdr:cNvPr id="1" name="Text Box 1"/>
        <xdr:cNvSpPr txBox="1">
          <a:spLocks noChangeArrowheads="1"/>
        </xdr:cNvSpPr>
      </xdr:nvSpPr>
      <xdr:spPr>
        <a:xfrm>
          <a:off x="114300" y="133350"/>
          <a:ext cx="8277225" cy="2486025"/>
        </a:xfrm>
        <a:prstGeom prst="rect">
          <a:avLst/>
        </a:prstGeom>
        <a:solidFill>
          <a:srgbClr val="FFCC99"/>
        </a:solidFill>
        <a:ln w="9525" cmpd="sng">
          <a:noFill/>
        </a:ln>
      </xdr:spPr>
      <xdr:txBody>
        <a:bodyPr vertOverflow="clip" wrap="square" lIns="27432" tIns="22860" rIns="0" bIns="0"/>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İŞ SAĞLIĞI VE GÜVENLİĞİ KANUNU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Kanun Numarası : 6331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Kabul Tarihi : 20/6/2012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Yayımlandığı R.Gazete : Tarih: 30/6/2012 Sayı : 28339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Yayımlandığı Düstur : Tertip : 5 Cilt : 52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Madde 8/(7) Kamu kurum ve kuruluşlarında ilgili mevzuata göre çalıştırılan işyeri hekimi veya iş güvenliği uzmanı olma niteliğini haiz personel, gerekli belgeye sahip olmaları şartıyla asli görevlerinin yanında, belirlenen çalışma süresine riayet ederek çalışmakta oldukları kurumda veya ilgili personelin muvafakati ve üst yöneticinin onayı ile diğer kamu kurum ve kuruluşlarında görevlendirilebilir. Bu şekilde görevlendirilecek personele, </a:t>
          </a:r>
          <a:r>
            <a:rPr lang="en-US" cap="none" sz="1200" b="1" i="0" u="sng" baseline="0">
              <a:solidFill>
                <a:srgbClr val="FF0000"/>
              </a:solidFill>
              <a:latin typeface="Calibri"/>
              <a:ea typeface="Calibri"/>
              <a:cs typeface="Calibri"/>
            </a:rPr>
            <a:t>görev yaptığı her saat için (200) gösterge rakamının memur aylık katsayısı ile çarpımı tutarında ilave ödeme</a:t>
          </a:r>
          <a:r>
            <a:rPr lang="en-US" cap="none" sz="1200" b="0" i="0" u="none" baseline="0">
              <a:solidFill>
                <a:srgbClr val="000000"/>
              </a:solidFill>
              <a:latin typeface="Calibri"/>
              <a:ea typeface="Calibri"/>
              <a:cs typeface="Calibri"/>
            </a:rPr>
            <a:t>, hizmet alan kurum tarafından yapılır. Bu ödemeden </a:t>
          </a:r>
          <a:r>
            <a:rPr lang="en-US" cap="none" sz="1200" b="1" i="0" u="sng" baseline="0">
              <a:solidFill>
                <a:srgbClr val="FF0000"/>
              </a:solidFill>
              <a:latin typeface="Calibri"/>
              <a:ea typeface="Calibri"/>
              <a:cs typeface="Calibri"/>
            </a:rPr>
            <a:t>damga vergisi hariç </a:t>
          </a:r>
          <a:r>
            <a:rPr lang="en-US" cap="none" sz="1200" b="0" i="0" u="none" baseline="0">
              <a:solidFill>
                <a:srgbClr val="000000"/>
              </a:solidFill>
              <a:latin typeface="Calibri"/>
              <a:ea typeface="Calibri"/>
              <a:cs typeface="Calibri"/>
            </a:rPr>
            <a:t>herhangi bir kesinti yapılmaz. Bu durumdaki görevlendirmeye ilişkin ilave ödemelerde, günlük mesai saatlerine bağlı kalmak kaydıyla, aylık toplam </a:t>
          </a:r>
          <a:r>
            <a:rPr lang="en-US" cap="none" sz="1200" b="1" i="0" u="none" baseline="0">
              <a:solidFill>
                <a:srgbClr val="FF0000"/>
              </a:solidFill>
              <a:latin typeface="Calibri"/>
              <a:ea typeface="Calibri"/>
              <a:cs typeface="Calibri"/>
            </a:rPr>
            <a:t>seksen saatten fazla olan görevlendirmeler dikkate </a:t>
          </a:r>
          <a:r>
            <a:rPr lang="en-US" cap="none" sz="1200" b="0" i="0" u="none" baseline="0">
              <a:solidFill>
                <a:srgbClr val="000000"/>
              </a:solidFill>
              <a:latin typeface="Calibri"/>
              <a:ea typeface="Calibri"/>
              <a:cs typeface="Calibri"/>
            </a:rPr>
            <a:t>alınmaz. </a:t>
          </a:r>
        </a:p>
      </xdr:txBody>
    </xdr:sp>
    <xdr:clientData/>
  </xdr:twoCellAnchor>
  <xdr:twoCellAnchor>
    <xdr:from>
      <xdr:col>14</xdr:col>
      <xdr:colOff>57150</xdr:colOff>
      <xdr:row>1</xdr:row>
      <xdr:rowOff>19050</xdr:rowOff>
    </xdr:from>
    <xdr:to>
      <xdr:col>15</xdr:col>
      <xdr:colOff>314325</xdr:colOff>
      <xdr:row>3</xdr:row>
      <xdr:rowOff>19050</xdr:rowOff>
    </xdr:to>
    <xdr:sp macro="[0]!Menü.Menü">
      <xdr:nvSpPr>
        <xdr:cNvPr id="2" name="Texte 1"/>
        <xdr:cNvSpPr>
          <a:spLocks/>
        </xdr:cNvSpPr>
      </xdr:nvSpPr>
      <xdr:spPr>
        <a:xfrm>
          <a:off x="8591550" y="180975"/>
          <a:ext cx="866775" cy="323850"/>
        </a:xfrm>
        <a:prstGeom prst="roundRect">
          <a:avLst/>
        </a:prstGeom>
        <a:solidFill>
          <a:srgbClr val="FFFF00"/>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FF0000"/>
              </a:solidFill>
              <a:latin typeface="Arial"/>
              <a:ea typeface="Arial"/>
              <a:cs typeface="Arial"/>
            </a:rPr>
            <a:t>Menü</a:t>
          </a:r>
        </a:p>
      </xdr:txBody>
    </xdr:sp>
    <xdr:clientData fPrintsWithSheet="0"/>
  </xdr:twoCellAnchor>
  <xdr:twoCellAnchor editAs="oneCell">
    <xdr:from>
      <xdr:col>0</xdr:col>
      <xdr:colOff>0</xdr:colOff>
      <xdr:row>18</xdr:row>
      <xdr:rowOff>142875</xdr:rowOff>
    </xdr:from>
    <xdr:to>
      <xdr:col>13</xdr:col>
      <xdr:colOff>371475</xdr:colOff>
      <xdr:row>28</xdr:row>
      <xdr:rowOff>57150</xdr:rowOff>
    </xdr:to>
    <xdr:pic>
      <xdr:nvPicPr>
        <xdr:cNvPr id="3" name="Resim 5"/>
        <xdr:cNvPicPr preferRelativeResize="1">
          <a:picLocks noChangeAspect="1"/>
        </xdr:cNvPicPr>
      </xdr:nvPicPr>
      <xdr:blipFill>
        <a:blip r:embed="rId1"/>
        <a:stretch>
          <a:fillRect/>
        </a:stretch>
      </xdr:blipFill>
      <xdr:spPr>
        <a:xfrm>
          <a:off x="0" y="3114675"/>
          <a:ext cx="8296275" cy="1533525"/>
        </a:xfrm>
        <a:prstGeom prst="rect">
          <a:avLst/>
        </a:prstGeom>
        <a:solidFill>
          <a:srgbClr val="4F81BD"/>
        </a:solidFill>
        <a:ln w="9525" cmpd="sng">
          <a:noFill/>
        </a:ln>
      </xdr:spPr>
    </xdr:pic>
    <xdr:clientData/>
  </xdr:twoCellAnchor>
  <xdr:twoCellAnchor editAs="oneCell">
    <xdr:from>
      <xdr:col>0</xdr:col>
      <xdr:colOff>0</xdr:colOff>
      <xdr:row>30</xdr:row>
      <xdr:rowOff>114300</xdr:rowOff>
    </xdr:from>
    <xdr:to>
      <xdr:col>13</xdr:col>
      <xdr:colOff>400050</xdr:colOff>
      <xdr:row>46</xdr:row>
      <xdr:rowOff>47625</xdr:rowOff>
    </xdr:to>
    <xdr:pic>
      <xdr:nvPicPr>
        <xdr:cNvPr id="4" name="Resim 8"/>
        <xdr:cNvPicPr preferRelativeResize="1">
          <a:picLocks noChangeAspect="1"/>
        </xdr:cNvPicPr>
      </xdr:nvPicPr>
      <xdr:blipFill>
        <a:blip r:embed="rId2"/>
        <a:stretch>
          <a:fillRect/>
        </a:stretch>
      </xdr:blipFill>
      <xdr:spPr>
        <a:xfrm>
          <a:off x="0" y="5086350"/>
          <a:ext cx="8324850" cy="2524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23</xdr:row>
      <xdr:rowOff>19050</xdr:rowOff>
    </xdr:from>
    <xdr:to>
      <xdr:col>3</xdr:col>
      <xdr:colOff>247650</xdr:colOff>
      <xdr:row>24</xdr:row>
      <xdr:rowOff>114300</xdr:rowOff>
    </xdr:to>
    <xdr:sp macro="[0]!AUTO_CLOSE">
      <xdr:nvSpPr>
        <xdr:cNvPr id="1" name="AutoShape 8"/>
        <xdr:cNvSpPr>
          <a:spLocks/>
        </xdr:cNvSpPr>
      </xdr:nvSpPr>
      <xdr:spPr>
        <a:xfrm>
          <a:off x="295275" y="3914775"/>
          <a:ext cx="1781175" cy="266700"/>
        </a:xfrm>
        <a:prstGeom prst="roundRect">
          <a:avLst>
            <a:gd name="adj" fmla="val 0"/>
          </a:avLst>
        </a:prstGeom>
        <a:solidFill>
          <a:srgbClr val="9BBB59"/>
        </a:solidFill>
        <a:ln w="9525" cmpd="sng">
          <a:solidFill>
            <a:srgbClr val="000000"/>
          </a:solidFill>
          <a:headEnd type="none"/>
          <a:tailEnd type="none"/>
        </a:ln>
      </xdr:spPr>
      <xdr:txBody>
        <a:bodyPr vertOverflow="clip" wrap="square" lIns="36576" tIns="32004" rIns="0" bIns="0"/>
        <a:p>
          <a:pPr algn="ctr">
            <a:defRPr/>
          </a:pPr>
          <a:r>
            <a:rPr lang="en-US" cap="none" sz="1000" b="1" i="0" u="none" baseline="0">
              <a:solidFill>
                <a:srgbClr val="000000"/>
              </a:solidFill>
              <a:latin typeface="Arial"/>
              <a:ea typeface="Arial"/>
              <a:cs typeface="Arial"/>
            </a:rPr>
            <a:t>Programı Kapat</a:t>
          </a:r>
        </a:p>
      </xdr:txBody>
    </xdr:sp>
    <xdr:clientData/>
  </xdr:twoCellAnchor>
  <xdr:twoCellAnchor>
    <xdr:from>
      <xdr:col>3</xdr:col>
      <xdr:colOff>476250</xdr:colOff>
      <xdr:row>3</xdr:row>
      <xdr:rowOff>38100</xdr:rowOff>
    </xdr:from>
    <xdr:to>
      <xdr:col>7</xdr:col>
      <xdr:colOff>238125</xdr:colOff>
      <xdr:row>24</xdr:row>
      <xdr:rowOff>114300</xdr:rowOff>
    </xdr:to>
    <xdr:sp>
      <xdr:nvSpPr>
        <xdr:cNvPr id="2" name="AutoShape 15"/>
        <xdr:cNvSpPr>
          <a:spLocks/>
        </xdr:cNvSpPr>
      </xdr:nvSpPr>
      <xdr:spPr>
        <a:xfrm>
          <a:off x="2305050" y="542925"/>
          <a:ext cx="2200275" cy="3638550"/>
        </a:xfrm>
        <a:prstGeom prst="foldedCorner">
          <a:avLst>
            <a:gd name="adj" fmla="val 42162"/>
          </a:avLst>
        </a:prstGeom>
        <a:solidFill>
          <a:srgbClr val="9BBB59"/>
        </a:solidFill>
        <a:ln w="9525" cmpd="dbl">
          <a:solidFill>
            <a:srgbClr val="000000"/>
          </a:solidFill>
          <a:headEnd type="none"/>
          <a:tailEnd type="none"/>
        </a:ln>
      </xdr:spPr>
      <xdr:txBody>
        <a:bodyPr vertOverflow="clip" wrap="square" lIns="36576" tIns="32004" rIns="0" bIns="0"/>
        <a:p>
          <a:pPr algn="ctr">
            <a:defRPr/>
          </a:pP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Bu program </a:t>
          </a:r>
          <a:r>
            <a:rPr lang="en-US" cap="none" sz="1200" b="1" i="0" u="none" baseline="0">
              <a:solidFill>
                <a:srgbClr val="FF0000"/>
              </a:solidFill>
              <a:latin typeface="Arial"/>
              <a:ea typeface="Arial"/>
              <a:cs typeface="Arial"/>
            </a:rPr>
            <a:t>6331 SAYILI İŞ</a:t>
          </a:r>
          <a:r>
            <a:rPr lang="en-US" cap="none" sz="1200" b="1" i="0" u="none" baseline="0">
              <a:solidFill>
                <a:srgbClr val="FF0000"/>
              </a:solidFill>
              <a:latin typeface="Arial"/>
              <a:ea typeface="Arial"/>
              <a:cs typeface="Arial"/>
            </a:rPr>
            <a:t> SAĞLIĞI VE GÜVENLİĞİ</a:t>
          </a:r>
          <a:r>
            <a:rPr lang="en-US" cap="none" sz="1200" b="1" i="0" u="none" baseline="0">
              <a:solidFill>
                <a:srgbClr val="FF0000"/>
              </a:solidFill>
              <a:latin typeface="Arial"/>
              <a:ea typeface="Arial"/>
              <a:cs typeface="Arial"/>
            </a:rPr>
            <a:t> KANUNU</a:t>
          </a:r>
          <a:r>
            <a:rPr lang="en-US" cap="none" sz="1200" b="0" i="0" u="none" baseline="0">
              <a:solidFill>
                <a:srgbClr val="000000"/>
              </a:solidFill>
              <a:latin typeface="Arial"/>
              <a:ea typeface="Arial"/>
              <a:cs typeface="Arial"/>
            </a:rPr>
            <a:t> UYARINCA 
</a:t>
          </a:r>
          <a:r>
            <a:rPr lang="en-US" cap="none" sz="1200" b="0" i="0" u="none" baseline="0">
              <a:solidFill>
                <a:srgbClr val="000000"/>
              </a:solidFill>
              <a:latin typeface="Arial"/>
              <a:ea typeface="Arial"/>
              <a:cs typeface="Arial"/>
            </a:rPr>
            <a:t>İL VE İLÇE MİLLİ EĞİTİM MÜDÜRLÜKLERİNDE GÖREVLENDİRİLEN            İSG UZMANLARININ İLAVE ÜCRETLERİNİN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kolaylıkla tahakkuku amacıyla üretilmiştir.
</a:t>
          </a:r>
          <a:r>
            <a:rPr lang="en-US" cap="none" sz="1200" b="0" i="0" u="none" baseline="0">
              <a:solidFill>
                <a:srgbClr val="000000"/>
              </a:solidFill>
              <a:latin typeface="Arial"/>
              <a:ea typeface="Arial"/>
              <a:cs typeface="Arial"/>
            </a:rPr>
            <a:t>Erbaa
</a:t>
          </a:r>
          <a:r>
            <a:rPr lang="en-US" cap="none" sz="1200" b="0" i="0" u="none" baseline="0">
              <a:solidFill>
                <a:srgbClr val="000000"/>
              </a:solidFill>
              <a:latin typeface="Arial"/>
              <a:ea typeface="Arial"/>
              <a:cs typeface="Arial"/>
            </a:rPr>
            <a:t>İlçe Milli Eğitim Müdürlüğü Muhasebe Birimi hediyesi olup
</a:t>
          </a:r>
          <a:r>
            <a:rPr lang="en-US" cap="none" sz="1200" b="0" i="0" u="none" baseline="0">
              <a:solidFill>
                <a:srgbClr val="000000"/>
              </a:solidFill>
              <a:latin typeface="Arial"/>
              <a:ea typeface="Arial"/>
              <a:cs typeface="Arial"/>
            </a:rPr>
            <a:t> parayla satılamaz...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0</xdr:col>
      <xdr:colOff>285750</xdr:colOff>
      <xdr:row>0</xdr:row>
      <xdr:rowOff>114300</xdr:rowOff>
    </xdr:from>
    <xdr:to>
      <xdr:col>10</xdr:col>
      <xdr:colOff>352425</xdr:colOff>
      <xdr:row>2</xdr:row>
      <xdr:rowOff>104775</xdr:rowOff>
    </xdr:to>
    <xdr:sp>
      <xdr:nvSpPr>
        <xdr:cNvPr id="3" name="AutoShape 16"/>
        <xdr:cNvSpPr>
          <a:spLocks/>
        </xdr:cNvSpPr>
      </xdr:nvSpPr>
      <xdr:spPr>
        <a:xfrm>
          <a:off x="285750" y="114300"/>
          <a:ext cx="6162675" cy="323850"/>
        </a:xfrm>
        <a:prstGeom prst="flowChartAlternateProcess">
          <a:avLst/>
        </a:prstGeom>
        <a:solidFill>
          <a:srgbClr val="9BBB59"/>
        </a:solidFill>
        <a:ln w="9525" cmpd="sng">
          <a:solidFill>
            <a:srgbClr val="000000"/>
          </a:solidFill>
          <a:headEnd type="none"/>
          <a:tailEnd type="none"/>
        </a:ln>
      </xdr:spPr>
      <xdr:txBody>
        <a:bodyPr vertOverflow="clip" wrap="square" lIns="36576" tIns="32004" rIns="0" bIns="0"/>
        <a:p>
          <a:pPr algn="ctr">
            <a:defRPr/>
          </a:pPr>
          <a:r>
            <a:rPr lang="en-US" cap="none" sz="10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İSG UZMANI ÜCRET ÖDEME PROGRAMI©</a:t>
          </a:r>
        </a:p>
      </xdr:txBody>
    </xdr:sp>
    <xdr:clientData/>
  </xdr:twoCellAnchor>
  <xdr:twoCellAnchor>
    <xdr:from>
      <xdr:col>0</xdr:col>
      <xdr:colOff>295275</xdr:colOff>
      <xdr:row>3</xdr:row>
      <xdr:rowOff>28575</xdr:rowOff>
    </xdr:from>
    <xdr:to>
      <xdr:col>3</xdr:col>
      <xdr:colOff>247650</xdr:colOff>
      <xdr:row>4</xdr:row>
      <xdr:rowOff>133350</xdr:rowOff>
    </xdr:to>
    <xdr:sp macro="[0]!bİLGİLER">
      <xdr:nvSpPr>
        <xdr:cNvPr id="4" name="AutoShape 4"/>
        <xdr:cNvSpPr>
          <a:spLocks/>
        </xdr:cNvSpPr>
      </xdr:nvSpPr>
      <xdr:spPr>
        <a:xfrm>
          <a:off x="295275" y="533400"/>
          <a:ext cx="1781175" cy="266700"/>
        </a:xfrm>
        <a:prstGeom prst="roundRect">
          <a:avLst>
            <a:gd name="adj" fmla="val 0"/>
          </a:avLst>
        </a:prstGeom>
        <a:solidFill>
          <a:srgbClr val="9BBB59"/>
        </a:solidFill>
        <a:ln w="9525" cmpd="sng">
          <a:solidFill>
            <a:srgbClr val="000000"/>
          </a:solidFill>
          <a:headEnd type="none"/>
          <a:tailEnd type="none"/>
        </a:ln>
      </xdr:spPr>
      <xdr:txBody>
        <a:bodyPr vertOverflow="clip" wrap="square" lIns="36576" tIns="32004" rIns="0" bIns="0"/>
        <a:p>
          <a:pPr algn="ctr">
            <a:defRPr/>
          </a:pPr>
          <a:r>
            <a:rPr lang="en-US" cap="none" sz="1000" b="1" i="0" u="none" baseline="0">
              <a:solidFill>
                <a:srgbClr val="000000"/>
              </a:solidFill>
              <a:latin typeface="Arial"/>
              <a:ea typeface="Arial"/>
              <a:cs typeface="Arial"/>
            </a:rPr>
            <a:t>Kurum Bilgileri</a:t>
          </a:r>
        </a:p>
      </xdr:txBody>
    </xdr:sp>
    <xdr:clientData/>
  </xdr:twoCellAnchor>
  <xdr:twoCellAnchor>
    <xdr:from>
      <xdr:col>0</xdr:col>
      <xdr:colOff>295275</xdr:colOff>
      <xdr:row>5</xdr:row>
      <xdr:rowOff>57150</xdr:rowOff>
    </xdr:from>
    <xdr:to>
      <xdr:col>3</xdr:col>
      <xdr:colOff>247650</xdr:colOff>
      <xdr:row>7</xdr:row>
      <xdr:rowOff>0</xdr:rowOff>
    </xdr:to>
    <xdr:sp macro="[0]!LİSTE">
      <xdr:nvSpPr>
        <xdr:cNvPr id="5" name="AutoShape 5"/>
        <xdr:cNvSpPr>
          <a:spLocks/>
        </xdr:cNvSpPr>
      </xdr:nvSpPr>
      <xdr:spPr>
        <a:xfrm>
          <a:off x="295275" y="885825"/>
          <a:ext cx="1781175" cy="276225"/>
        </a:xfrm>
        <a:prstGeom prst="roundRect">
          <a:avLst>
            <a:gd name="adj" fmla="val 0"/>
          </a:avLst>
        </a:prstGeom>
        <a:solidFill>
          <a:srgbClr val="9BBB59"/>
        </a:solidFill>
        <a:ln w="9525" cmpd="sng">
          <a:solidFill>
            <a:srgbClr val="000000"/>
          </a:solidFill>
          <a:headEnd type="none"/>
          <a:tailEnd type="none"/>
        </a:ln>
      </xdr:spPr>
      <xdr:txBody>
        <a:bodyPr vertOverflow="clip" wrap="square" lIns="36576" tIns="32004" rIns="0" bIns="0"/>
        <a:p>
          <a:pPr algn="ctr">
            <a:defRPr/>
          </a:pPr>
          <a:r>
            <a:rPr lang="en-US" cap="none" sz="1000" b="1" i="0" u="none" baseline="0">
              <a:solidFill>
                <a:srgbClr val="000000"/>
              </a:solidFill>
              <a:latin typeface="Arial"/>
              <a:ea typeface="Arial"/>
              <a:cs typeface="Arial"/>
            </a:rPr>
            <a:t>Alacaklı Kayıt</a:t>
          </a:r>
        </a:p>
      </xdr:txBody>
    </xdr:sp>
    <xdr:clientData/>
  </xdr:twoCellAnchor>
  <xdr:twoCellAnchor>
    <xdr:from>
      <xdr:col>0</xdr:col>
      <xdr:colOff>304800</xdr:colOff>
      <xdr:row>20</xdr:row>
      <xdr:rowOff>85725</xdr:rowOff>
    </xdr:from>
    <xdr:to>
      <xdr:col>3</xdr:col>
      <xdr:colOff>266700</xdr:colOff>
      <xdr:row>22</xdr:row>
      <xdr:rowOff>28575</xdr:rowOff>
    </xdr:to>
    <xdr:sp macro="[0]!formAc.formAc">
      <xdr:nvSpPr>
        <xdr:cNvPr id="6" name="AutoShape 21"/>
        <xdr:cNvSpPr>
          <a:spLocks/>
        </xdr:cNvSpPr>
      </xdr:nvSpPr>
      <xdr:spPr>
        <a:xfrm>
          <a:off x="304800" y="3467100"/>
          <a:ext cx="1790700" cy="285750"/>
        </a:xfrm>
        <a:prstGeom prst="roundRect">
          <a:avLst>
            <a:gd name="adj" fmla="val 0"/>
          </a:avLst>
        </a:prstGeom>
        <a:solidFill>
          <a:srgbClr val="9BBB59"/>
        </a:solidFill>
        <a:ln w="9525" cmpd="sng">
          <a:solidFill>
            <a:srgbClr val="000000"/>
          </a:solidFill>
          <a:headEnd type="none"/>
          <a:tailEnd type="none"/>
        </a:ln>
      </xdr:spPr>
      <xdr:txBody>
        <a:bodyPr vertOverflow="clip" wrap="square" lIns="36576" tIns="32004" rIns="0" bIns="0"/>
        <a:p>
          <a:pPr algn="ctr">
            <a:defRPr/>
          </a:pPr>
          <a:r>
            <a:rPr lang="en-US" cap="none" sz="1000" b="1" i="0" u="none" baseline="0">
              <a:solidFill>
                <a:srgbClr val="000000"/>
              </a:solidFill>
              <a:latin typeface="Arial"/>
              <a:ea typeface="Arial"/>
              <a:cs typeface="Arial"/>
            </a:rPr>
            <a:t>Programın Kullanımı</a:t>
          </a:r>
        </a:p>
      </xdr:txBody>
    </xdr:sp>
    <xdr:clientData/>
  </xdr:twoCellAnchor>
  <xdr:twoCellAnchor>
    <xdr:from>
      <xdr:col>0</xdr:col>
      <xdr:colOff>295275</xdr:colOff>
      <xdr:row>7</xdr:row>
      <xdr:rowOff>76200</xdr:rowOff>
    </xdr:from>
    <xdr:to>
      <xdr:col>3</xdr:col>
      <xdr:colOff>247650</xdr:colOff>
      <xdr:row>9</xdr:row>
      <xdr:rowOff>0</xdr:rowOff>
    </xdr:to>
    <xdr:sp macro="[0]!KodEkleSil.KodEkleSil">
      <xdr:nvSpPr>
        <xdr:cNvPr id="7" name="AutoShape 28"/>
        <xdr:cNvSpPr>
          <a:spLocks/>
        </xdr:cNvSpPr>
      </xdr:nvSpPr>
      <xdr:spPr>
        <a:xfrm>
          <a:off x="295275" y="1238250"/>
          <a:ext cx="1781175" cy="257175"/>
        </a:xfrm>
        <a:prstGeom prst="roundRect">
          <a:avLst>
            <a:gd name="adj" fmla="val 0"/>
          </a:avLst>
        </a:prstGeom>
        <a:solidFill>
          <a:srgbClr val="9BBB59"/>
        </a:solidFill>
        <a:ln w="9525" cmpd="sng">
          <a:solidFill>
            <a:srgbClr val="000000"/>
          </a:solidFill>
          <a:headEnd type="none"/>
          <a:tailEnd type="none"/>
        </a:ln>
      </xdr:spPr>
      <xdr:txBody>
        <a:bodyPr vertOverflow="clip" wrap="square" lIns="36576" tIns="32004" rIns="0" bIns="0"/>
        <a:p>
          <a:pPr algn="ctr">
            <a:defRPr/>
          </a:pPr>
          <a:r>
            <a:rPr lang="en-US" cap="none" sz="1000" b="1" i="0" u="none" baseline="0">
              <a:solidFill>
                <a:srgbClr val="000000"/>
              </a:solidFill>
              <a:latin typeface="Arial"/>
              <a:ea typeface="Arial"/>
              <a:cs typeface="Arial"/>
            </a:rPr>
            <a:t>     Analitik Kod Ekle-Sil</a:t>
          </a:r>
        </a:p>
      </xdr:txBody>
    </xdr:sp>
    <xdr:clientData/>
  </xdr:twoCellAnchor>
  <xdr:twoCellAnchor>
    <xdr:from>
      <xdr:col>0</xdr:col>
      <xdr:colOff>285750</xdr:colOff>
      <xdr:row>18</xdr:row>
      <xdr:rowOff>0</xdr:rowOff>
    </xdr:from>
    <xdr:to>
      <xdr:col>3</xdr:col>
      <xdr:colOff>238125</xdr:colOff>
      <xdr:row>19</xdr:row>
      <xdr:rowOff>104775</xdr:rowOff>
    </xdr:to>
    <xdr:sp macro="[0]!yasal">
      <xdr:nvSpPr>
        <xdr:cNvPr id="8" name="AutoShape 6"/>
        <xdr:cNvSpPr>
          <a:spLocks/>
        </xdr:cNvSpPr>
      </xdr:nvSpPr>
      <xdr:spPr>
        <a:xfrm>
          <a:off x="285750" y="3038475"/>
          <a:ext cx="1781175" cy="276225"/>
        </a:xfrm>
        <a:prstGeom prst="roundRect">
          <a:avLst>
            <a:gd name="adj" fmla="val 0"/>
          </a:avLst>
        </a:prstGeom>
        <a:solidFill>
          <a:srgbClr val="9BBB59"/>
        </a:solidFill>
        <a:ln w="9525" cmpd="sng">
          <a:solidFill>
            <a:srgbClr val="000000"/>
          </a:solidFill>
          <a:headEnd type="none"/>
          <a:tailEnd type="none"/>
        </a:ln>
      </xdr:spPr>
      <xdr:txBody>
        <a:bodyPr vertOverflow="clip" wrap="square" lIns="36576" tIns="32004" rIns="0" bIns="0"/>
        <a:p>
          <a:pPr algn="ctr">
            <a:defRPr/>
          </a:pPr>
          <a:r>
            <a:rPr lang="en-US" cap="none" sz="1000" b="1" i="0" u="none" baseline="0">
              <a:solidFill>
                <a:srgbClr val="000000"/>
              </a:solidFill>
              <a:latin typeface="Arial"/>
              <a:ea typeface="Arial"/>
              <a:cs typeface="Arial"/>
            </a:rPr>
            <a:t>YASAL DAYANAK</a:t>
          </a:r>
        </a:p>
      </xdr:txBody>
    </xdr:sp>
    <xdr:clientData/>
  </xdr:twoCellAnchor>
  <xdr:twoCellAnchor>
    <xdr:from>
      <xdr:col>7</xdr:col>
      <xdr:colOff>381000</xdr:colOff>
      <xdr:row>9</xdr:row>
      <xdr:rowOff>95250</xdr:rowOff>
    </xdr:from>
    <xdr:to>
      <xdr:col>10</xdr:col>
      <xdr:colOff>342900</xdr:colOff>
      <xdr:row>11</xdr:row>
      <xdr:rowOff>38100</xdr:rowOff>
    </xdr:to>
    <xdr:sp macro="[0]!uyari">
      <xdr:nvSpPr>
        <xdr:cNvPr id="9" name="AutoShape 33"/>
        <xdr:cNvSpPr>
          <a:spLocks/>
        </xdr:cNvSpPr>
      </xdr:nvSpPr>
      <xdr:spPr>
        <a:xfrm>
          <a:off x="4648200" y="1590675"/>
          <a:ext cx="1790700" cy="285750"/>
        </a:xfrm>
        <a:prstGeom prst="roundRect">
          <a:avLst>
            <a:gd name="adj" fmla="val 0"/>
          </a:avLst>
        </a:prstGeom>
        <a:solidFill>
          <a:srgbClr val="9BBB59"/>
        </a:solidFill>
        <a:ln w="9525" cmpd="sng">
          <a:solidFill>
            <a:srgbClr val="000000"/>
          </a:solidFill>
          <a:headEnd type="none"/>
          <a:tailEnd type="none"/>
        </a:ln>
      </xdr:spPr>
      <xdr:txBody>
        <a:bodyPr vertOverflow="clip" wrap="square" lIns="36576" tIns="32004" rIns="0" bIns="0"/>
        <a:p>
          <a:pPr algn="ctr">
            <a:defRPr/>
          </a:pPr>
          <a:r>
            <a:rPr lang="en-US" cap="none" sz="1000" b="1" i="0" u="none" baseline="0">
              <a:solidFill>
                <a:srgbClr val="000000"/>
              </a:solidFill>
              <a:latin typeface="Arial"/>
              <a:ea typeface="Arial"/>
              <a:cs typeface="Arial"/>
            </a:rPr>
            <a:t>Ödeme Emri Belgesi</a:t>
          </a:r>
        </a:p>
      </xdr:txBody>
    </xdr:sp>
    <xdr:clientData/>
  </xdr:twoCellAnchor>
  <xdr:twoCellAnchor>
    <xdr:from>
      <xdr:col>7</xdr:col>
      <xdr:colOff>381000</xdr:colOff>
      <xdr:row>5</xdr:row>
      <xdr:rowOff>47625</xdr:rowOff>
    </xdr:from>
    <xdr:to>
      <xdr:col>10</xdr:col>
      <xdr:colOff>342900</xdr:colOff>
      <xdr:row>6</xdr:row>
      <xdr:rowOff>152400</xdr:rowOff>
    </xdr:to>
    <xdr:sp macro="[0]!uyari">
      <xdr:nvSpPr>
        <xdr:cNvPr id="10" name="AutoShape 6"/>
        <xdr:cNvSpPr>
          <a:spLocks/>
        </xdr:cNvSpPr>
      </xdr:nvSpPr>
      <xdr:spPr>
        <a:xfrm>
          <a:off x="4648200" y="876300"/>
          <a:ext cx="1790700" cy="266700"/>
        </a:xfrm>
        <a:prstGeom prst="roundRect">
          <a:avLst>
            <a:gd name="adj" fmla="val 0"/>
          </a:avLst>
        </a:prstGeom>
        <a:solidFill>
          <a:srgbClr val="9BBB59"/>
        </a:solidFill>
        <a:ln w="9525" cmpd="sng">
          <a:solidFill>
            <a:srgbClr val="000000"/>
          </a:solidFill>
          <a:headEnd type="none"/>
          <a:tailEnd type="none"/>
        </a:ln>
      </xdr:spPr>
      <xdr:txBody>
        <a:bodyPr vertOverflow="clip" wrap="square" lIns="36576" tIns="32004" rIns="0" bIns="0"/>
        <a:p>
          <a:pPr algn="ctr">
            <a:defRPr/>
          </a:pPr>
          <a:r>
            <a:rPr lang="en-US" cap="none" sz="1000" b="1" i="0" u="none" baseline="0">
              <a:solidFill>
                <a:srgbClr val="000000"/>
              </a:solidFill>
              <a:latin typeface="Arial"/>
              <a:ea typeface="Arial"/>
              <a:cs typeface="Arial"/>
            </a:rPr>
            <a:t>Bordro</a:t>
          </a:r>
        </a:p>
      </xdr:txBody>
    </xdr:sp>
    <xdr:clientData/>
  </xdr:twoCellAnchor>
  <xdr:twoCellAnchor>
    <xdr:from>
      <xdr:col>7</xdr:col>
      <xdr:colOff>381000</xdr:colOff>
      <xdr:row>7</xdr:row>
      <xdr:rowOff>76200</xdr:rowOff>
    </xdr:from>
    <xdr:to>
      <xdr:col>10</xdr:col>
      <xdr:colOff>342900</xdr:colOff>
      <xdr:row>9</xdr:row>
      <xdr:rowOff>19050</xdr:rowOff>
    </xdr:to>
    <xdr:sp macro="[0]!uyari">
      <xdr:nvSpPr>
        <xdr:cNvPr id="11" name="AutoShape 7"/>
        <xdr:cNvSpPr>
          <a:spLocks/>
        </xdr:cNvSpPr>
      </xdr:nvSpPr>
      <xdr:spPr>
        <a:xfrm>
          <a:off x="4648200" y="1238250"/>
          <a:ext cx="1790700" cy="276225"/>
        </a:xfrm>
        <a:prstGeom prst="roundRect">
          <a:avLst>
            <a:gd name="adj" fmla="val 0"/>
          </a:avLst>
        </a:prstGeom>
        <a:solidFill>
          <a:srgbClr val="9BBB59"/>
        </a:solidFill>
        <a:ln w="9525" cmpd="sng">
          <a:solidFill>
            <a:srgbClr val="000000"/>
          </a:solidFill>
          <a:headEnd type="none"/>
          <a:tailEnd type="none"/>
        </a:ln>
      </xdr:spPr>
      <xdr:txBody>
        <a:bodyPr vertOverflow="clip" wrap="square" lIns="36576" tIns="32004" rIns="0" bIns="0"/>
        <a:p>
          <a:pPr algn="ctr">
            <a:defRPr/>
          </a:pPr>
          <a:r>
            <a:rPr lang="en-US" cap="none" sz="1000" b="1" i="0" u="none" baseline="0">
              <a:solidFill>
                <a:srgbClr val="000000"/>
              </a:solidFill>
              <a:latin typeface="Arial"/>
              <a:ea typeface="Arial"/>
              <a:cs typeface="Arial"/>
            </a:rPr>
            <a:t>Banka Listesi</a:t>
          </a:r>
        </a:p>
      </xdr:txBody>
    </xdr:sp>
    <xdr:clientData/>
  </xdr:twoCellAnchor>
  <xdr:twoCellAnchor>
    <xdr:from>
      <xdr:col>7</xdr:col>
      <xdr:colOff>381000</xdr:colOff>
      <xdr:row>3</xdr:row>
      <xdr:rowOff>19050</xdr:rowOff>
    </xdr:from>
    <xdr:to>
      <xdr:col>10</xdr:col>
      <xdr:colOff>342900</xdr:colOff>
      <xdr:row>4</xdr:row>
      <xdr:rowOff>133350</xdr:rowOff>
    </xdr:to>
    <xdr:sp macro="[0]!uyari">
      <xdr:nvSpPr>
        <xdr:cNvPr id="12" name="AutoShape 12"/>
        <xdr:cNvSpPr>
          <a:spLocks/>
        </xdr:cNvSpPr>
      </xdr:nvSpPr>
      <xdr:spPr>
        <a:xfrm>
          <a:off x="4648200" y="523875"/>
          <a:ext cx="1790700" cy="276225"/>
        </a:xfrm>
        <a:prstGeom prst="roundRect">
          <a:avLst>
            <a:gd name="adj" fmla="val 0"/>
          </a:avLst>
        </a:prstGeom>
        <a:solidFill>
          <a:srgbClr val="9BBB59"/>
        </a:solidFill>
        <a:ln w="9525" cmpd="sng">
          <a:solidFill>
            <a:srgbClr val="000000"/>
          </a:solidFill>
          <a:headEnd type="none"/>
          <a:tailEnd type="none"/>
        </a:ln>
      </xdr:spPr>
      <xdr:txBody>
        <a:bodyPr vertOverflow="clip" wrap="square" lIns="36576" tIns="32004" rIns="0" bIns="0"/>
        <a:p>
          <a:pPr algn="ctr">
            <a:defRPr/>
          </a:pPr>
          <a:r>
            <a:rPr lang="en-US" cap="none" sz="1000" b="1" i="0" u="none" baseline="0">
              <a:solidFill>
                <a:srgbClr val="000000"/>
              </a:solidFill>
              <a:latin typeface="Arial"/>
              <a:ea typeface="Arial"/>
              <a:cs typeface="Arial"/>
            </a:rPr>
            <a:t>Aylık Puantaj</a:t>
          </a:r>
        </a:p>
      </xdr:txBody>
    </xdr:sp>
    <xdr:clientData/>
  </xdr:twoCellAnchor>
  <xdr:twoCellAnchor editAs="oneCell">
    <xdr:from>
      <xdr:col>0</xdr:col>
      <xdr:colOff>285750</xdr:colOff>
      <xdr:row>32</xdr:row>
      <xdr:rowOff>85725</xdr:rowOff>
    </xdr:from>
    <xdr:to>
      <xdr:col>10</xdr:col>
      <xdr:colOff>476250</xdr:colOff>
      <xdr:row>37</xdr:row>
      <xdr:rowOff>104775</xdr:rowOff>
    </xdr:to>
    <xdr:pic>
      <xdr:nvPicPr>
        <xdr:cNvPr id="13" name="Picture 662"/>
        <xdr:cNvPicPr preferRelativeResize="1">
          <a:picLocks noChangeAspect="1"/>
        </xdr:cNvPicPr>
      </xdr:nvPicPr>
      <xdr:blipFill>
        <a:blip r:embed="rId1"/>
        <a:stretch>
          <a:fillRect/>
        </a:stretch>
      </xdr:blipFill>
      <xdr:spPr>
        <a:xfrm>
          <a:off x="285750" y="5514975"/>
          <a:ext cx="6286500" cy="828675"/>
        </a:xfrm>
        <a:prstGeom prst="rect">
          <a:avLst/>
        </a:prstGeom>
        <a:solidFill>
          <a:srgbClr val="FFFFFF"/>
        </a:solidFill>
        <a:ln w="9525" cmpd="sng">
          <a:solidFill>
            <a:srgbClr val="000000"/>
          </a:solidFill>
          <a:headEnd type="none"/>
          <a:tailEnd type="none"/>
        </a:ln>
      </xdr:spPr>
    </xdr:pic>
    <xdr:clientData/>
  </xdr:twoCellAnchor>
  <xdr:twoCellAnchor editAs="oneCell">
    <xdr:from>
      <xdr:col>4</xdr:col>
      <xdr:colOff>561975</xdr:colOff>
      <xdr:row>18</xdr:row>
      <xdr:rowOff>85725</xdr:rowOff>
    </xdr:from>
    <xdr:to>
      <xdr:col>6</xdr:col>
      <xdr:colOff>180975</xdr:colOff>
      <xdr:row>23</xdr:row>
      <xdr:rowOff>85725</xdr:rowOff>
    </xdr:to>
    <xdr:pic>
      <xdr:nvPicPr>
        <xdr:cNvPr id="14" name="Picture 663" descr="meb_logo"/>
        <xdr:cNvPicPr preferRelativeResize="1">
          <a:picLocks noChangeAspect="1"/>
        </xdr:cNvPicPr>
      </xdr:nvPicPr>
      <xdr:blipFill>
        <a:blip r:embed="rId2"/>
        <a:stretch>
          <a:fillRect/>
        </a:stretch>
      </xdr:blipFill>
      <xdr:spPr>
        <a:xfrm>
          <a:off x="3000375" y="3124200"/>
          <a:ext cx="838200" cy="857250"/>
        </a:xfrm>
        <a:prstGeom prst="rect">
          <a:avLst/>
        </a:prstGeom>
        <a:noFill/>
        <a:ln w="9525" cmpd="sng">
          <a:noFill/>
        </a:ln>
      </xdr:spPr>
    </xdr:pic>
    <xdr:clientData/>
  </xdr:twoCellAnchor>
  <xdr:twoCellAnchor>
    <xdr:from>
      <xdr:col>0</xdr:col>
      <xdr:colOff>400050</xdr:colOff>
      <xdr:row>3</xdr:row>
      <xdr:rowOff>28575</xdr:rowOff>
    </xdr:from>
    <xdr:to>
      <xdr:col>1</xdr:col>
      <xdr:colOff>47625</xdr:colOff>
      <xdr:row>4</xdr:row>
      <xdr:rowOff>104775</xdr:rowOff>
    </xdr:to>
    <xdr:pic>
      <xdr:nvPicPr>
        <xdr:cNvPr id="15" name="Picture 19"/>
        <xdr:cNvPicPr preferRelativeResize="1">
          <a:picLocks noChangeAspect="1"/>
        </xdr:cNvPicPr>
      </xdr:nvPicPr>
      <xdr:blipFill>
        <a:blip r:embed="rId3">
          <a:clrChange>
            <a:clrFrom>
              <a:srgbClr val="C0C0C0"/>
            </a:clrFrom>
            <a:clrTo>
              <a:srgbClr val="C0C0C0">
                <a:alpha val="0"/>
              </a:srgbClr>
            </a:clrTo>
          </a:clrChange>
        </a:blip>
        <a:stretch>
          <a:fillRect/>
        </a:stretch>
      </xdr:blipFill>
      <xdr:spPr>
        <a:xfrm>
          <a:off x="400050" y="533400"/>
          <a:ext cx="257175" cy="238125"/>
        </a:xfrm>
        <a:prstGeom prst="rect">
          <a:avLst/>
        </a:prstGeom>
        <a:noFill/>
        <a:ln w="9525" cmpd="sng">
          <a:noFill/>
        </a:ln>
      </xdr:spPr>
    </xdr:pic>
    <xdr:clientData/>
  </xdr:twoCellAnchor>
  <xdr:twoCellAnchor>
    <xdr:from>
      <xdr:col>0</xdr:col>
      <xdr:colOff>390525</xdr:colOff>
      <xdr:row>5</xdr:row>
      <xdr:rowOff>76200</xdr:rowOff>
    </xdr:from>
    <xdr:to>
      <xdr:col>1</xdr:col>
      <xdr:colOff>38100</xdr:colOff>
      <xdr:row>6</xdr:row>
      <xdr:rowOff>152400</xdr:rowOff>
    </xdr:to>
    <xdr:pic>
      <xdr:nvPicPr>
        <xdr:cNvPr id="16" name="Picture 19"/>
        <xdr:cNvPicPr preferRelativeResize="1">
          <a:picLocks noChangeAspect="1"/>
        </xdr:cNvPicPr>
      </xdr:nvPicPr>
      <xdr:blipFill>
        <a:blip r:embed="rId3">
          <a:clrChange>
            <a:clrFrom>
              <a:srgbClr val="C0C0C0"/>
            </a:clrFrom>
            <a:clrTo>
              <a:srgbClr val="C0C0C0">
                <a:alpha val="0"/>
              </a:srgbClr>
            </a:clrTo>
          </a:clrChange>
        </a:blip>
        <a:stretch>
          <a:fillRect/>
        </a:stretch>
      </xdr:blipFill>
      <xdr:spPr>
        <a:xfrm>
          <a:off x="390525" y="904875"/>
          <a:ext cx="257175" cy="238125"/>
        </a:xfrm>
        <a:prstGeom prst="rect">
          <a:avLst/>
        </a:prstGeom>
        <a:noFill/>
        <a:ln w="9525" cmpd="sng">
          <a:noFill/>
        </a:ln>
      </xdr:spPr>
    </xdr:pic>
    <xdr:clientData/>
  </xdr:twoCellAnchor>
  <xdr:twoCellAnchor>
    <xdr:from>
      <xdr:col>0</xdr:col>
      <xdr:colOff>390525</xdr:colOff>
      <xdr:row>7</xdr:row>
      <xdr:rowOff>76200</xdr:rowOff>
    </xdr:from>
    <xdr:to>
      <xdr:col>1</xdr:col>
      <xdr:colOff>38100</xdr:colOff>
      <xdr:row>8</xdr:row>
      <xdr:rowOff>142875</xdr:rowOff>
    </xdr:to>
    <xdr:pic>
      <xdr:nvPicPr>
        <xdr:cNvPr id="17" name="Picture 19"/>
        <xdr:cNvPicPr preferRelativeResize="1">
          <a:picLocks noChangeAspect="1"/>
        </xdr:cNvPicPr>
      </xdr:nvPicPr>
      <xdr:blipFill>
        <a:blip r:embed="rId3">
          <a:clrChange>
            <a:clrFrom>
              <a:srgbClr val="C0C0C0"/>
            </a:clrFrom>
            <a:clrTo>
              <a:srgbClr val="C0C0C0">
                <a:alpha val="0"/>
              </a:srgbClr>
            </a:clrTo>
          </a:clrChange>
        </a:blip>
        <a:stretch>
          <a:fillRect/>
        </a:stretch>
      </xdr:blipFill>
      <xdr:spPr>
        <a:xfrm>
          <a:off x="390525" y="1238250"/>
          <a:ext cx="257175" cy="238125"/>
        </a:xfrm>
        <a:prstGeom prst="rect">
          <a:avLst/>
        </a:prstGeom>
        <a:noFill/>
        <a:ln w="9525" cmpd="sng">
          <a:noFill/>
        </a:ln>
      </xdr:spPr>
    </xdr:pic>
    <xdr:clientData/>
  </xdr:twoCellAnchor>
  <xdr:twoCellAnchor>
    <xdr:from>
      <xdr:col>0</xdr:col>
      <xdr:colOff>257175</xdr:colOff>
      <xdr:row>27</xdr:row>
      <xdr:rowOff>85725</xdr:rowOff>
    </xdr:from>
    <xdr:to>
      <xdr:col>10</xdr:col>
      <xdr:colOff>495300</xdr:colOff>
      <xdr:row>32</xdr:row>
      <xdr:rowOff>38100</xdr:rowOff>
    </xdr:to>
    <xdr:sp>
      <xdr:nvSpPr>
        <xdr:cNvPr id="18" name="Metin kutusu 18"/>
        <xdr:cNvSpPr txBox="1">
          <a:spLocks noChangeArrowheads="1"/>
        </xdr:cNvSpPr>
      </xdr:nvSpPr>
      <xdr:spPr>
        <a:xfrm>
          <a:off x="257175" y="4657725"/>
          <a:ext cx="6334125" cy="809625"/>
        </a:xfrm>
        <a:prstGeom prst="rect">
          <a:avLst/>
        </a:prstGeom>
        <a:solidFill>
          <a:srgbClr val="E46C0A"/>
        </a:solidFill>
        <a:ln w="9525" cmpd="sng">
          <a:solidFill>
            <a:srgbClr val="C0504D"/>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Office 2010 larda: Makroların çalışabilmesi için izlenecek yol: Boş bir Excel dosyası açınız.
</a:t>
          </a:r>
          <a:r>
            <a:rPr lang="en-US" cap="none" sz="1100" b="0" i="0" u="none" baseline="0">
              <a:solidFill>
                <a:srgbClr val="000000"/>
              </a:solidFill>
              <a:latin typeface="Calibri"/>
              <a:ea typeface="Calibri"/>
              <a:cs typeface="Calibri"/>
            </a:rPr>
            <a:t>Dosya Menüsünden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Seçenekler/Güven Merkezi/Güven Merkezi Ayarları/Makro ayarları nı seçiniz.
</a:t>
          </a:r>
          <a:r>
            <a:rPr lang="en-US" cap="none" sz="1100" b="0" i="0" u="none" baseline="0">
              <a:solidFill>
                <a:srgbClr val="000000"/>
              </a:solidFill>
              <a:latin typeface="Calibri"/>
              <a:ea typeface="Calibri"/>
              <a:cs typeface="Calibri"/>
            </a:rPr>
            <a:t>*</a:t>
          </a:r>
          <a:r>
            <a:rPr lang="en-US" cap="none" sz="1100" b="1" i="0" u="none" baseline="0">
              <a:solidFill>
                <a:srgbClr val="FF0000"/>
              </a:solidFill>
              <a:latin typeface="Calibri"/>
              <a:ea typeface="Calibri"/>
              <a:cs typeface="Calibri"/>
            </a:rPr>
            <a:t>Bildirimde bulunarak tüm makroları devre dışı bırak</a:t>
          </a:r>
          <a:r>
            <a:rPr lang="en-US" cap="none" sz="1100" b="0" i="0" u="none" baseline="0">
              <a:solidFill>
                <a:srgbClr val="000000"/>
              </a:solidFill>
              <a:latin typeface="Calibri"/>
              <a:ea typeface="Calibri"/>
              <a:cs typeface="Calibri"/>
            </a:rPr>
            <a:t> seçeneğini seçiniz. Kaydedip çıkınız.</a:t>
          </a:r>
          <a:r>
            <a:rPr lang="en-US" cap="none" sz="1100" b="0" i="0" u="none" baseline="0">
              <a:solidFill>
                <a:srgbClr val="000000"/>
              </a:solidFill>
              <a:latin typeface="Calibri"/>
              <a:ea typeface="Calibri"/>
              <a:cs typeface="Calibri"/>
            </a:rPr>
            <a:t> Programın açıldığında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Makroları etkinleştir' i seçiniz.</a:t>
          </a:r>
        </a:p>
      </xdr:txBody>
    </xdr:sp>
    <xdr:clientData/>
  </xdr:twoCellAnchor>
  <xdr:twoCellAnchor editAs="oneCell">
    <xdr:from>
      <xdr:col>7</xdr:col>
      <xdr:colOff>438150</xdr:colOff>
      <xdr:row>13</xdr:row>
      <xdr:rowOff>133350</xdr:rowOff>
    </xdr:from>
    <xdr:to>
      <xdr:col>10</xdr:col>
      <xdr:colOff>323850</xdr:colOff>
      <xdr:row>24</xdr:row>
      <xdr:rowOff>0</xdr:rowOff>
    </xdr:to>
    <xdr:pic>
      <xdr:nvPicPr>
        <xdr:cNvPr id="19" name="Resim 1"/>
        <xdr:cNvPicPr preferRelativeResize="1">
          <a:picLocks noChangeAspect="1"/>
        </xdr:cNvPicPr>
      </xdr:nvPicPr>
      <xdr:blipFill>
        <a:blip r:embed="rId4"/>
        <a:stretch>
          <a:fillRect/>
        </a:stretch>
      </xdr:blipFill>
      <xdr:spPr>
        <a:xfrm>
          <a:off x="4705350" y="2352675"/>
          <a:ext cx="1714500" cy="1714500"/>
        </a:xfrm>
        <a:prstGeom prst="rect">
          <a:avLst/>
        </a:prstGeom>
        <a:noFill/>
        <a:ln w="9525" cmpd="sng">
          <a:noFill/>
        </a:ln>
      </xdr:spPr>
    </xdr:pic>
    <xdr:clientData/>
  </xdr:twoCellAnchor>
  <xdr:twoCellAnchor>
    <xdr:from>
      <xdr:col>7</xdr:col>
      <xdr:colOff>390525</xdr:colOff>
      <xdr:row>11</xdr:row>
      <xdr:rowOff>114300</xdr:rowOff>
    </xdr:from>
    <xdr:to>
      <xdr:col>10</xdr:col>
      <xdr:colOff>352425</xdr:colOff>
      <xdr:row>13</xdr:row>
      <xdr:rowOff>19050</xdr:rowOff>
    </xdr:to>
    <xdr:sp macro="[0]!dilekce">
      <xdr:nvSpPr>
        <xdr:cNvPr id="20" name="AutoShape 33"/>
        <xdr:cNvSpPr>
          <a:spLocks/>
        </xdr:cNvSpPr>
      </xdr:nvSpPr>
      <xdr:spPr>
        <a:xfrm>
          <a:off x="4657725" y="1952625"/>
          <a:ext cx="1790700" cy="285750"/>
        </a:xfrm>
        <a:prstGeom prst="roundRect">
          <a:avLst>
            <a:gd name="adj" fmla="val 0"/>
          </a:avLst>
        </a:prstGeom>
        <a:solidFill>
          <a:srgbClr val="9BBB59"/>
        </a:solidFill>
        <a:ln w="9525" cmpd="sng">
          <a:solidFill>
            <a:srgbClr val="000000"/>
          </a:solidFill>
          <a:headEnd type="none"/>
          <a:tailEnd type="none"/>
        </a:ln>
      </xdr:spPr>
      <xdr:txBody>
        <a:bodyPr vertOverflow="clip" wrap="square" lIns="36576" tIns="32004" rIns="0" bIns="0"/>
        <a:p>
          <a:pPr algn="ctr">
            <a:defRPr/>
          </a:pPr>
          <a:r>
            <a:rPr lang="en-US" cap="none" sz="1000" b="1" i="0" u="none" baseline="0">
              <a:solidFill>
                <a:srgbClr val="000000"/>
              </a:solidFill>
              <a:latin typeface="Arial"/>
              <a:ea typeface="Arial"/>
              <a:cs typeface="Arial"/>
            </a:rPr>
            <a:t>Dilekçe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514350</xdr:colOff>
      <xdr:row>24</xdr:row>
      <xdr:rowOff>123825</xdr:rowOff>
    </xdr:from>
    <xdr:to>
      <xdr:col>10</xdr:col>
      <xdr:colOff>342900</xdr:colOff>
      <xdr:row>27</xdr:row>
      <xdr:rowOff>47625</xdr:rowOff>
    </xdr:to>
    <xdr:sp macro="[0]!UCRETLİ">
      <xdr:nvSpPr>
        <xdr:cNvPr id="1" name="Texte 1"/>
        <xdr:cNvSpPr>
          <a:spLocks/>
        </xdr:cNvSpPr>
      </xdr:nvSpPr>
      <xdr:spPr>
        <a:xfrm>
          <a:off x="10801350" y="4476750"/>
          <a:ext cx="1200150" cy="466725"/>
        </a:xfrm>
        <a:prstGeom prst="roundRect">
          <a:avLst/>
        </a:prstGeom>
        <a:solidFill>
          <a:srgbClr val="FF00FF"/>
        </a:solidFill>
        <a:ln w="9525" cmpd="sng">
          <a:solidFill>
            <a:srgbClr val="000000"/>
          </a:solidFill>
          <a:headEnd type="none"/>
          <a:tailEnd type="none"/>
        </a:ln>
      </xdr:spPr>
      <xdr:txBody>
        <a:bodyPr vertOverflow="clip" wrap="square" lIns="36576" tIns="27432" rIns="36576" bIns="27432" anchor="ctr"/>
        <a:p>
          <a:pPr algn="ctr">
            <a:defRPr/>
          </a:pPr>
          <a:r>
            <a:rPr lang="en-US" cap="none" sz="1600" b="1" i="0" u="none" baseline="0">
              <a:solidFill>
                <a:srgbClr val="000000"/>
              </a:solidFill>
              <a:latin typeface="Arial"/>
              <a:ea typeface="Arial"/>
              <a:cs typeface="Arial"/>
            </a:rPr>
            <a:t>Puantaj </a:t>
          </a:r>
          <a:r>
            <a:rPr lang="en-US" cap="none" sz="1200" b="1" i="0" u="none" baseline="0">
              <a:solidFill>
                <a:srgbClr val="000000"/>
              </a:solidFill>
              <a:latin typeface="Arial"/>
              <a:ea typeface="Arial"/>
              <a:cs typeface="Arial"/>
            </a:rPr>
            <a:t>&gt;</a:t>
          </a:r>
        </a:p>
      </xdr:txBody>
    </xdr:sp>
    <xdr:clientData fPrintsWithSheet="0"/>
  </xdr:twoCellAnchor>
  <xdr:twoCellAnchor editAs="absolute">
    <xdr:from>
      <xdr:col>8</xdr:col>
      <xdr:colOff>504825</xdr:colOff>
      <xdr:row>21</xdr:row>
      <xdr:rowOff>152400</xdr:rowOff>
    </xdr:from>
    <xdr:to>
      <xdr:col>10</xdr:col>
      <xdr:colOff>304800</xdr:colOff>
      <xdr:row>24</xdr:row>
      <xdr:rowOff>47625</xdr:rowOff>
    </xdr:to>
    <xdr:sp macro="[0]!Menü.Menü">
      <xdr:nvSpPr>
        <xdr:cNvPr id="2" name="Texte 1"/>
        <xdr:cNvSpPr>
          <a:spLocks/>
        </xdr:cNvSpPr>
      </xdr:nvSpPr>
      <xdr:spPr>
        <a:xfrm>
          <a:off x="10791825" y="3962400"/>
          <a:ext cx="1171575" cy="438150"/>
        </a:xfrm>
        <a:prstGeom prst="roundRect">
          <a:avLst/>
        </a:prstGeom>
        <a:solidFill>
          <a:srgbClr val="00CCFF"/>
        </a:solidFill>
        <a:ln w="9525" cmpd="sng">
          <a:solidFill>
            <a:srgbClr val="000000"/>
          </a:solidFill>
          <a:headEnd type="none"/>
          <a:tailEnd type="none"/>
        </a:ln>
      </xdr:spPr>
      <xdr:txBody>
        <a:bodyPr vertOverflow="clip" wrap="square" lIns="36576" tIns="27432" rIns="36576" bIns="27432" anchor="ctr"/>
        <a:p>
          <a:pPr algn="ctr">
            <a:defRPr/>
          </a:pPr>
          <a:r>
            <a:rPr lang="en-US" cap="none" sz="1600" b="1" i="0" u="none" baseline="0">
              <a:solidFill>
                <a:srgbClr val="000000"/>
              </a:solidFill>
              <a:latin typeface="Arial"/>
              <a:ea typeface="Arial"/>
              <a:cs typeface="Arial"/>
            </a:rPr>
            <a:t>Menü</a:t>
          </a:r>
        </a:p>
      </xdr:txBody>
    </xdr:sp>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552450</xdr:colOff>
      <xdr:row>2</xdr:row>
      <xdr:rowOff>114300</xdr:rowOff>
    </xdr:from>
    <xdr:to>
      <xdr:col>8</xdr:col>
      <xdr:colOff>104775</xdr:colOff>
      <xdr:row>3</xdr:row>
      <xdr:rowOff>142875</xdr:rowOff>
    </xdr:to>
    <xdr:pic>
      <xdr:nvPicPr>
        <xdr:cNvPr id="1" name="CommandButton1"/>
        <xdr:cNvPicPr preferRelativeResize="1">
          <a:picLocks noChangeAspect="1"/>
        </xdr:cNvPicPr>
      </xdr:nvPicPr>
      <xdr:blipFill>
        <a:blip r:embed="rId1"/>
        <a:stretch>
          <a:fillRect/>
        </a:stretch>
      </xdr:blipFill>
      <xdr:spPr>
        <a:xfrm>
          <a:off x="3571875" y="114300"/>
          <a:ext cx="1409700" cy="361950"/>
        </a:xfrm>
        <a:prstGeom prst="rect">
          <a:avLst/>
        </a:prstGeom>
        <a:noFill/>
        <a:ln w="9525" cmpd="sng">
          <a:noFill/>
        </a:ln>
      </xdr:spPr>
    </xdr:pic>
    <xdr:clientData fPrintsWithSheet="0"/>
  </xdr:twoCellAnchor>
  <xdr:twoCellAnchor editAs="absolute">
    <xdr:from>
      <xdr:col>22</xdr:col>
      <xdr:colOff>104775</xdr:colOff>
      <xdr:row>2</xdr:row>
      <xdr:rowOff>123825</xdr:rowOff>
    </xdr:from>
    <xdr:to>
      <xdr:col>26</xdr:col>
      <xdr:colOff>85725</xdr:colOff>
      <xdr:row>3</xdr:row>
      <xdr:rowOff>152400</xdr:rowOff>
    </xdr:to>
    <xdr:sp macro="[0]!Menü.Menü">
      <xdr:nvSpPr>
        <xdr:cNvPr id="2" name="Texte 1"/>
        <xdr:cNvSpPr>
          <a:spLocks/>
        </xdr:cNvSpPr>
      </xdr:nvSpPr>
      <xdr:spPr>
        <a:xfrm>
          <a:off x="8362950" y="123825"/>
          <a:ext cx="933450" cy="361950"/>
        </a:xfrm>
        <a:prstGeom prst="roundRect">
          <a:avLst/>
        </a:prstGeom>
        <a:solidFill>
          <a:srgbClr val="00CC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latin typeface="Arial"/>
              <a:ea typeface="Arial"/>
              <a:cs typeface="Arial"/>
            </a:rPr>
            <a:t>Menü</a:t>
          </a:r>
        </a:p>
      </xdr:txBody>
    </xdr:sp>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981075</xdr:colOff>
      <xdr:row>0</xdr:row>
      <xdr:rowOff>104775</xdr:rowOff>
    </xdr:from>
    <xdr:to>
      <xdr:col>4</xdr:col>
      <xdr:colOff>2019300</xdr:colOff>
      <xdr:row>0</xdr:row>
      <xdr:rowOff>419100</xdr:rowOff>
    </xdr:to>
    <xdr:sp macro="[0]!bİLGİLER">
      <xdr:nvSpPr>
        <xdr:cNvPr id="1" name="Texte 1"/>
        <xdr:cNvSpPr>
          <a:spLocks/>
        </xdr:cNvSpPr>
      </xdr:nvSpPr>
      <xdr:spPr>
        <a:xfrm>
          <a:off x="4924425" y="104775"/>
          <a:ext cx="1038225" cy="314325"/>
        </a:xfrm>
        <a:prstGeom prst="roundRect">
          <a:avLst/>
        </a:prstGeom>
        <a:solidFill>
          <a:srgbClr val="FFFF00"/>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FF0000"/>
              </a:solidFill>
              <a:latin typeface="Arial"/>
              <a:ea typeface="Arial"/>
              <a:cs typeface="Arial"/>
            </a:rPr>
            <a:t>BİLGİLER&gt;</a:t>
          </a:r>
        </a:p>
      </xdr:txBody>
    </xdr:sp>
    <xdr:clientData fPrintsWithSheet="0"/>
  </xdr:twoCellAnchor>
  <xdr:twoCellAnchor editAs="absolute">
    <xdr:from>
      <xdr:col>2</xdr:col>
      <xdr:colOff>209550</xdr:colOff>
      <xdr:row>0</xdr:row>
      <xdr:rowOff>95250</xdr:rowOff>
    </xdr:from>
    <xdr:to>
      <xdr:col>2</xdr:col>
      <xdr:colOff>1162050</xdr:colOff>
      <xdr:row>0</xdr:row>
      <xdr:rowOff>447675</xdr:rowOff>
    </xdr:to>
    <xdr:sp macro="[0]!Menü.Menü">
      <xdr:nvSpPr>
        <xdr:cNvPr id="2" name="Texte 1"/>
        <xdr:cNvSpPr>
          <a:spLocks/>
        </xdr:cNvSpPr>
      </xdr:nvSpPr>
      <xdr:spPr>
        <a:xfrm>
          <a:off x="1552575" y="95250"/>
          <a:ext cx="952500" cy="352425"/>
        </a:xfrm>
        <a:prstGeom prst="roundRect">
          <a:avLst/>
        </a:prstGeom>
        <a:solidFill>
          <a:srgbClr val="00CC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latin typeface="Arial"/>
              <a:ea typeface="Arial"/>
              <a:cs typeface="Arial"/>
            </a:rPr>
            <a:t>Menü</a:t>
          </a:r>
        </a:p>
      </xdr:txBody>
    </xdr:sp>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352425</xdr:colOff>
      <xdr:row>1</xdr:row>
      <xdr:rowOff>85725</xdr:rowOff>
    </xdr:from>
    <xdr:to>
      <xdr:col>11</xdr:col>
      <xdr:colOff>476250</xdr:colOff>
      <xdr:row>3</xdr:row>
      <xdr:rowOff>57150</xdr:rowOff>
    </xdr:to>
    <xdr:sp macro="[0]!BankaListesi.BankaListesi">
      <xdr:nvSpPr>
        <xdr:cNvPr id="1" name="Texte 1"/>
        <xdr:cNvSpPr>
          <a:spLocks/>
        </xdr:cNvSpPr>
      </xdr:nvSpPr>
      <xdr:spPr>
        <a:xfrm>
          <a:off x="7781925" y="314325"/>
          <a:ext cx="1314450" cy="295275"/>
        </a:xfrm>
        <a:prstGeom prst="roundRect">
          <a:avLst/>
        </a:prstGeom>
        <a:solidFill>
          <a:srgbClr val="FFC000"/>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FF0000"/>
              </a:solidFill>
              <a:latin typeface="Arial"/>
              <a:ea typeface="Arial"/>
              <a:cs typeface="Arial"/>
            </a:rPr>
            <a:t>Banka Listesi &gt; </a:t>
          </a:r>
        </a:p>
      </xdr:txBody>
    </xdr:sp>
    <xdr:clientData fPrintsWithSheet="0"/>
  </xdr:twoCellAnchor>
  <xdr:twoCellAnchor editAs="oneCell">
    <xdr:from>
      <xdr:col>4</xdr:col>
      <xdr:colOff>342900</xdr:colOff>
      <xdr:row>1</xdr:row>
      <xdr:rowOff>19050</xdr:rowOff>
    </xdr:from>
    <xdr:to>
      <xdr:col>6</xdr:col>
      <xdr:colOff>342900</xdr:colOff>
      <xdr:row>3</xdr:row>
      <xdr:rowOff>66675</xdr:rowOff>
    </xdr:to>
    <xdr:pic>
      <xdr:nvPicPr>
        <xdr:cNvPr id="2" name="CommandButton1"/>
        <xdr:cNvPicPr preferRelativeResize="1">
          <a:picLocks noChangeAspect="1"/>
        </xdr:cNvPicPr>
      </xdr:nvPicPr>
      <xdr:blipFill>
        <a:blip r:embed="rId1"/>
        <a:stretch>
          <a:fillRect/>
        </a:stretch>
      </xdr:blipFill>
      <xdr:spPr>
        <a:xfrm>
          <a:off x="4600575" y="247650"/>
          <a:ext cx="1276350" cy="371475"/>
        </a:xfrm>
        <a:prstGeom prst="rect">
          <a:avLst/>
        </a:prstGeom>
        <a:noFill/>
        <a:ln w="9525" cmpd="sng">
          <a:noFill/>
        </a:ln>
      </xdr:spPr>
    </xdr:pic>
    <xdr:clientData fPrintsWithSheet="0"/>
  </xdr:twoCellAnchor>
  <xdr:twoCellAnchor editAs="oneCell">
    <xdr:from>
      <xdr:col>7</xdr:col>
      <xdr:colOff>57150</xdr:colOff>
      <xdr:row>1</xdr:row>
      <xdr:rowOff>57150</xdr:rowOff>
    </xdr:from>
    <xdr:to>
      <xdr:col>8</xdr:col>
      <xdr:colOff>781050</xdr:colOff>
      <xdr:row>3</xdr:row>
      <xdr:rowOff>85725</xdr:rowOff>
    </xdr:to>
    <xdr:pic>
      <xdr:nvPicPr>
        <xdr:cNvPr id="3" name="CommandButton2"/>
        <xdr:cNvPicPr preferRelativeResize="1">
          <a:picLocks noChangeAspect="1"/>
        </xdr:cNvPicPr>
      </xdr:nvPicPr>
      <xdr:blipFill>
        <a:blip r:embed="rId2"/>
        <a:stretch>
          <a:fillRect/>
        </a:stretch>
      </xdr:blipFill>
      <xdr:spPr>
        <a:xfrm>
          <a:off x="6134100" y="285750"/>
          <a:ext cx="1266825" cy="352425"/>
        </a:xfrm>
        <a:prstGeom prst="rect">
          <a:avLst/>
        </a:prstGeom>
        <a:noFill/>
        <a:ln w="1" cmpd="sng">
          <a:noFill/>
        </a:ln>
      </xdr:spPr>
    </xdr:pic>
    <xdr:clientData fPrintsWithSheet="0"/>
  </xdr:twoCellAnchor>
  <xdr:twoCellAnchor editAs="absolute">
    <xdr:from>
      <xdr:col>3</xdr:col>
      <xdr:colOff>304800</xdr:colOff>
      <xdr:row>1</xdr:row>
      <xdr:rowOff>19050</xdr:rowOff>
    </xdr:from>
    <xdr:to>
      <xdr:col>4</xdr:col>
      <xdr:colOff>152400</xdr:colOff>
      <xdr:row>3</xdr:row>
      <xdr:rowOff>28575</xdr:rowOff>
    </xdr:to>
    <xdr:sp macro="[0]!Menü.Menü">
      <xdr:nvSpPr>
        <xdr:cNvPr id="4" name="Texte 1"/>
        <xdr:cNvSpPr>
          <a:spLocks/>
        </xdr:cNvSpPr>
      </xdr:nvSpPr>
      <xdr:spPr>
        <a:xfrm>
          <a:off x="3476625" y="247650"/>
          <a:ext cx="933450" cy="333375"/>
        </a:xfrm>
        <a:prstGeom prst="roundRect">
          <a:avLst/>
        </a:prstGeom>
        <a:solidFill>
          <a:srgbClr val="00CC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latin typeface="Arial"/>
              <a:ea typeface="Arial"/>
              <a:cs typeface="Arial"/>
            </a:rPr>
            <a:t>Menü</a:t>
          </a:r>
        </a:p>
      </xdr:txBody>
    </xdr:sp>
    <xdr:clientData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352425</xdr:colOff>
      <xdr:row>6</xdr:row>
      <xdr:rowOff>161925</xdr:rowOff>
    </xdr:from>
    <xdr:to>
      <xdr:col>9</xdr:col>
      <xdr:colOff>304800</xdr:colOff>
      <xdr:row>7</xdr:row>
      <xdr:rowOff>180975</xdr:rowOff>
    </xdr:to>
    <xdr:sp macro="[0]!Nakite_Git">
      <xdr:nvSpPr>
        <xdr:cNvPr id="1" name="Texte 1"/>
        <xdr:cNvSpPr>
          <a:spLocks/>
        </xdr:cNvSpPr>
      </xdr:nvSpPr>
      <xdr:spPr>
        <a:xfrm>
          <a:off x="6829425" y="1762125"/>
          <a:ext cx="1171575" cy="276225"/>
        </a:xfrm>
        <a:prstGeom prst="roundRect">
          <a:avLst/>
        </a:prstGeom>
        <a:solidFill>
          <a:srgbClr val="3333CC"/>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FFFFFF"/>
              </a:solidFill>
              <a:latin typeface="Arial"/>
              <a:ea typeface="Arial"/>
              <a:cs typeface="Arial"/>
            </a:rPr>
            <a:t>Ödeme Emri &gt;</a:t>
          </a:r>
        </a:p>
      </xdr:txBody>
    </xdr:sp>
    <xdr:clientData fPrintsWithSheet="0"/>
  </xdr:twoCellAnchor>
  <xdr:twoCellAnchor editAs="oneCell">
    <xdr:from>
      <xdr:col>7</xdr:col>
      <xdr:colOff>352425</xdr:colOff>
      <xdr:row>3</xdr:row>
      <xdr:rowOff>47625</xdr:rowOff>
    </xdr:from>
    <xdr:to>
      <xdr:col>9</xdr:col>
      <xdr:colOff>238125</xdr:colOff>
      <xdr:row>4</xdr:row>
      <xdr:rowOff>57150</xdr:rowOff>
    </xdr:to>
    <xdr:pic>
      <xdr:nvPicPr>
        <xdr:cNvPr id="2" name="CommandButton1"/>
        <xdr:cNvPicPr preferRelativeResize="1">
          <a:picLocks noChangeAspect="1"/>
        </xdr:cNvPicPr>
      </xdr:nvPicPr>
      <xdr:blipFill>
        <a:blip r:embed="rId1"/>
        <a:stretch>
          <a:fillRect/>
        </a:stretch>
      </xdr:blipFill>
      <xdr:spPr>
        <a:xfrm>
          <a:off x="6829425" y="742950"/>
          <a:ext cx="1104900" cy="342900"/>
        </a:xfrm>
        <a:prstGeom prst="rect">
          <a:avLst/>
        </a:prstGeom>
        <a:noFill/>
        <a:ln w="1" cmpd="sng">
          <a:noFill/>
        </a:ln>
      </xdr:spPr>
    </xdr:pic>
    <xdr:clientData fPrintsWithSheet="0"/>
  </xdr:twoCellAnchor>
  <xdr:twoCellAnchor editAs="oneCell">
    <xdr:from>
      <xdr:col>7</xdr:col>
      <xdr:colOff>371475</xdr:colOff>
      <xdr:row>4</xdr:row>
      <xdr:rowOff>104775</xdr:rowOff>
    </xdr:from>
    <xdr:to>
      <xdr:col>9</xdr:col>
      <xdr:colOff>238125</xdr:colOff>
      <xdr:row>5</xdr:row>
      <xdr:rowOff>161925</xdr:rowOff>
    </xdr:to>
    <xdr:pic>
      <xdr:nvPicPr>
        <xdr:cNvPr id="3" name="CommandButton2"/>
        <xdr:cNvPicPr preferRelativeResize="1">
          <a:picLocks noChangeAspect="1"/>
        </xdr:cNvPicPr>
      </xdr:nvPicPr>
      <xdr:blipFill>
        <a:blip r:embed="rId2"/>
        <a:stretch>
          <a:fillRect/>
        </a:stretch>
      </xdr:blipFill>
      <xdr:spPr>
        <a:xfrm>
          <a:off x="6848475" y="1133475"/>
          <a:ext cx="1085850" cy="333375"/>
        </a:xfrm>
        <a:prstGeom prst="rect">
          <a:avLst/>
        </a:prstGeom>
        <a:noFill/>
        <a:ln w="9525" cmpd="sng">
          <a:noFill/>
        </a:ln>
      </xdr:spPr>
    </xdr:pic>
    <xdr:clientData fPrintsWithSheet="0"/>
  </xdr:twoCellAnchor>
  <xdr:twoCellAnchor editAs="absolute">
    <xdr:from>
      <xdr:col>7</xdr:col>
      <xdr:colOff>400050</xdr:colOff>
      <xdr:row>1</xdr:row>
      <xdr:rowOff>95250</xdr:rowOff>
    </xdr:from>
    <xdr:to>
      <xdr:col>9</xdr:col>
      <xdr:colOff>123825</xdr:colOff>
      <xdr:row>2</xdr:row>
      <xdr:rowOff>285750</xdr:rowOff>
    </xdr:to>
    <xdr:sp macro="[0]!Menü.Menü">
      <xdr:nvSpPr>
        <xdr:cNvPr id="4" name="Texte 1"/>
        <xdr:cNvSpPr>
          <a:spLocks/>
        </xdr:cNvSpPr>
      </xdr:nvSpPr>
      <xdr:spPr>
        <a:xfrm>
          <a:off x="6877050" y="257175"/>
          <a:ext cx="942975" cy="352425"/>
        </a:xfrm>
        <a:prstGeom prst="roundRect">
          <a:avLst/>
        </a:prstGeom>
        <a:solidFill>
          <a:srgbClr val="00CC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latin typeface="Arial"/>
              <a:ea typeface="Arial"/>
              <a:cs typeface="Arial"/>
            </a:rPr>
            <a:t>Menü</a:t>
          </a:r>
        </a:p>
      </xdr:txBody>
    </xdr:sp>
    <xdr:clientData fPrint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600075</xdr:colOff>
      <xdr:row>0</xdr:row>
      <xdr:rowOff>0</xdr:rowOff>
    </xdr:from>
    <xdr:to>
      <xdr:col>21</xdr:col>
      <xdr:colOff>1238250</xdr:colOff>
      <xdr:row>0</xdr:row>
      <xdr:rowOff>0</xdr:rowOff>
    </xdr:to>
    <xdr:pic>
      <xdr:nvPicPr>
        <xdr:cNvPr id="1" name="Picture 8"/>
        <xdr:cNvPicPr preferRelativeResize="1">
          <a:picLocks noChangeAspect="0"/>
        </xdr:cNvPicPr>
      </xdr:nvPicPr>
      <xdr:blipFill>
        <a:blip r:embed="rId1">
          <a:clrChange>
            <a:clrFrom>
              <a:srgbClr val="B5CBD6"/>
            </a:clrFrom>
            <a:clrTo>
              <a:srgbClr val="B5CBD6">
                <a:alpha val="0"/>
              </a:srgbClr>
            </a:clrTo>
          </a:clrChange>
        </a:blip>
        <a:stretch>
          <a:fillRect/>
        </a:stretch>
      </xdr:blipFill>
      <xdr:spPr>
        <a:xfrm>
          <a:off x="6953250" y="0"/>
          <a:ext cx="638175" cy="0"/>
        </a:xfrm>
        <a:prstGeom prst="rect">
          <a:avLst/>
        </a:prstGeom>
        <a:noFill/>
        <a:ln w="1" cmpd="sng">
          <a:noFill/>
        </a:ln>
      </xdr:spPr>
    </xdr:pic>
    <xdr:clientData/>
  </xdr:twoCellAnchor>
  <xdr:twoCellAnchor editAs="absolute">
    <xdr:from>
      <xdr:col>22</xdr:col>
      <xdr:colOff>238125</xdr:colOff>
      <xdr:row>5</xdr:row>
      <xdr:rowOff>19050</xdr:rowOff>
    </xdr:from>
    <xdr:to>
      <xdr:col>24</xdr:col>
      <xdr:colOff>142875</xdr:colOff>
      <xdr:row>6</xdr:row>
      <xdr:rowOff>190500</xdr:rowOff>
    </xdr:to>
    <xdr:sp macro="[0]!tumbelyazdir">
      <xdr:nvSpPr>
        <xdr:cNvPr id="2" name="Texte 1"/>
        <xdr:cNvSpPr>
          <a:spLocks/>
        </xdr:cNvSpPr>
      </xdr:nvSpPr>
      <xdr:spPr>
        <a:xfrm>
          <a:off x="8963025" y="885825"/>
          <a:ext cx="1400175" cy="381000"/>
        </a:xfrm>
        <a:prstGeom prst="roundRect">
          <a:avLst/>
        </a:prstGeom>
        <a:solidFill>
          <a:srgbClr val="00CCFF"/>
        </a:solidFill>
        <a:ln w="9525" cmpd="sng">
          <a:solidFill>
            <a:srgbClr val="000000"/>
          </a:solidFill>
          <a:headEnd type="none"/>
          <a:tailEnd type="none"/>
        </a:ln>
      </xdr:spPr>
      <xdr:txBody>
        <a:bodyPr vertOverflow="clip" wrap="square" lIns="36576" tIns="27432" rIns="36576" bIns="27432" anchor="ctr"/>
        <a:p>
          <a:pPr algn="ctr">
            <a:defRPr/>
          </a:pPr>
          <a:r>
            <a:rPr lang="en-US" cap="none" sz="1600" b="1" i="0" u="none" baseline="0">
              <a:solidFill>
                <a:srgbClr val="FF0000"/>
              </a:solidFill>
              <a:latin typeface="Arial"/>
              <a:ea typeface="Arial"/>
              <a:cs typeface="Arial"/>
            </a:rPr>
            <a:t>YAZDIR</a:t>
          </a:r>
        </a:p>
      </xdr:txBody>
    </xdr:sp>
    <xdr:clientData fPrintsWithSheet="0"/>
  </xdr:twoCellAnchor>
  <xdr:twoCellAnchor editAs="absolute">
    <xdr:from>
      <xdr:col>22</xdr:col>
      <xdr:colOff>219075</xdr:colOff>
      <xdr:row>3</xdr:row>
      <xdr:rowOff>95250</xdr:rowOff>
    </xdr:from>
    <xdr:to>
      <xdr:col>24</xdr:col>
      <xdr:colOff>161925</xdr:colOff>
      <xdr:row>4</xdr:row>
      <xdr:rowOff>123825</xdr:rowOff>
    </xdr:to>
    <xdr:sp macro="[0]!Menü.Menü">
      <xdr:nvSpPr>
        <xdr:cNvPr id="3" name="Texte 1"/>
        <xdr:cNvSpPr>
          <a:spLocks/>
        </xdr:cNvSpPr>
      </xdr:nvSpPr>
      <xdr:spPr>
        <a:xfrm>
          <a:off x="8943975" y="419100"/>
          <a:ext cx="1438275" cy="361950"/>
        </a:xfrm>
        <a:prstGeom prst="roundRect">
          <a:avLst/>
        </a:prstGeom>
        <a:solidFill>
          <a:srgbClr val="00CCFF"/>
        </a:solidFill>
        <a:ln w="9525" cmpd="sng">
          <a:solidFill>
            <a:srgbClr val="000000"/>
          </a:solidFill>
          <a:headEnd type="none"/>
          <a:tailEnd type="none"/>
        </a:ln>
      </xdr:spPr>
      <xdr:txBody>
        <a:bodyPr vertOverflow="clip" wrap="square" lIns="36576" tIns="27432" rIns="36576" bIns="27432" anchor="ctr"/>
        <a:p>
          <a:pPr algn="ctr">
            <a:defRPr/>
          </a:pPr>
          <a:r>
            <a:rPr lang="en-US" cap="none" sz="1600" b="1" i="0" u="none" baseline="0">
              <a:solidFill>
                <a:srgbClr val="000000"/>
              </a:solidFill>
              <a:latin typeface="Arial"/>
              <a:ea typeface="Arial"/>
              <a:cs typeface="Arial"/>
            </a:rPr>
            <a:t>Menü</a:t>
          </a:r>
        </a:p>
      </xdr:txBody>
    </xdr:sp>
    <xdr:clientData fPrintsWithSheet="0"/>
  </xdr:twoCellAnchor>
  <xdr:oneCellAnchor>
    <xdr:from>
      <xdr:col>0</xdr:col>
      <xdr:colOff>238125</xdr:colOff>
      <xdr:row>25</xdr:row>
      <xdr:rowOff>161925</xdr:rowOff>
    </xdr:from>
    <xdr:ext cx="4762500" cy="657225"/>
    <xdr:sp>
      <xdr:nvSpPr>
        <xdr:cNvPr id="4" name="4 Dikdörtgen"/>
        <xdr:cNvSpPr>
          <a:spLocks/>
        </xdr:cNvSpPr>
      </xdr:nvSpPr>
      <xdr:spPr>
        <a:xfrm>
          <a:off x="238125" y="4848225"/>
          <a:ext cx="4762500" cy="657225"/>
        </a:xfrm>
        <a:prstGeom prst="rect">
          <a:avLst/>
        </a:prstGeom>
        <a:noFill/>
        <a:ln w="9525" cmpd="sng">
          <a:noFill/>
        </a:ln>
      </xdr:spPr>
      <xdr:txBody>
        <a:bodyPr vertOverflow="clip" wrap="square"/>
        <a:p>
          <a:pPr algn="ctr">
            <a:defRPr/>
          </a:pPr>
          <a:r>
            <a:rPr lang="en-US" cap="none" sz="3600" b="1" i="0" u="none" baseline="0">
              <a:solidFill>
                <a:srgbClr val="FF0000"/>
              </a:solidFill>
            </a:rPr>
            <a:t>HYS İÇİN ÖRNEK</a:t>
          </a:r>
        </a:p>
      </xdr:txBody>
    </xdr:sp>
    <xdr:clientData/>
  </xdr:oneCellAnchor>
  <xdr:twoCellAnchor editAs="absolute">
    <xdr:from>
      <xdr:col>22</xdr:col>
      <xdr:colOff>276225</xdr:colOff>
      <xdr:row>7</xdr:row>
      <xdr:rowOff>200025</xdr:rowOff>
    </xdr:from>
    <xdr:to>
      <xdr:col>24</xdr:col>
      <xdr:colOff>209550</xdr:colOff>
      <xdr:row>9</xdr:row>
      <xdr:rowOff>161925</xdr:rowOff>
    </xdr:to>
    <xdr:sp macro="[0]!dilekce">
      <xdr:nvSpPr>
        <xdr:cNvPr id="5" name="Texte 1"/>
        <xdr:cNvSpPr>
          <a:spLocks/>
        </xdr:cNvSpPr>
      </xdr:nvSpPr>
      <xdr:spPr>
        <a:xfrm>
          <a:off x="9001125" y="1485900"/>
          <a:ext cx="1428750" cy="381000"/>
        </a:xfrm>
        <a:prstGeom prst="roundRect">
          <a:avLst/>
        </a:prstGeom>
        <a:solidFill>
          <a:srgbClr val="FFC000"/>
        </a:solidFill>
        <a:ln w="9525" cmpd="sng">
          <a:solidFill>
            <a:srgbClr val="000000"/>
          </a:solidFill>
          <a:headEnd type="none"/>
          <a:tailEnd type="none"/>
        </a:ln>
      </xdr:spPr>
      <xdr:txBody>
        <a:bodyPr vertOverflow="clip" wrap="square" lIns="36576" tIns="27432" rIns="36576" bIns="27432" anchor="ctr"/>
        <a:p>
          <a:pPr algn="ctr">
            <a:defRPr/>
          </a:pPr>
          <a:r>
            <a:rPr lang="en-US" cap="none" sz="1600" b="1" i="0" u="none" baseline="0">
              <a:solidFill>
                <a:srgbClr val="FF0000"/>
              </a:solidFill>
              <a:latin typeface="Arial"/>
              <a:ea typeface="Arial"/>
              <a:cs typeface="Arial"/>
            </a:rPr>
            <a:t>Dilekçe  &gt; </a:t>
          </a:r>
        </a:p>
      </xdr:txBody>
    </xdr:sp>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rogram%20Files\Microsoft%20Office\Office14\Library\SOLVER\SOLVER.XLA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rogram%20Files\Microsoft%20Office\Office14\Library\Analysis\FUNCRES.XLA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olverCode"/>
      <sheetName val="VBA_Functions"/>
      <sheetName val="Report"/>
      <sheetName val="Language"/>
      <sheetName val="Solver_dialog"/>
      <sheetName val="Add_dialog"/>
      <sheetName val="Save_dialog"/>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S"/>
    </sheetNames>
  </externalBook>
</externalLink>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ayfa8"/>
  <dimension ref="A1:B12"/>
  <sheetViews>
    <sheetView zoomScalePageLayoutView="0" workbookViewId="0" topLeftCell="A1">
      <selection activeCell="C25" sqref="C25"/>
    </sheetView>
  </sheetViews>
  <sheetFormatPr defaultColWidth="9.140625" defaultRowHeight="12.75"/>
  <cols>
    <col min="1" max="1" width="4.7109375" style="52" customWidth="1"/>
    <col min="2" max="2" width="13.28125" style="52" customWidth="1"/>
    <col min="3" max="3" width="4.28125" style="52" customWidth="1"/>
    <col min="4" max="16384" width="9.140625" style="52" customWidth="1"/>
  </cols>
  <sheetData>
    <row r="1" spans="1:2" ht="12.75">
      <c r="A1" s="50" t="s">
        <v>108</v>
      </c>
      <c r="B1" s="51" t="s">
        <v>109</v>
      </c>
    </row>
    <row r="2" spans="1:2" ht="12.75">
      <c r="A2" s="50" t="s">
        <v>110</v>
      </c>
      <c r="B2" s="51" t="s">
        <v>111</v>
      </c>
    </row>
    <row r="3" spans="1:2" ht="12.75">
      <c r="A3" s="50" t="s">
        <v>112</v>
      </c>
      <c r="B3" s="51" t="s">
        <v>113</v>
      </c>
    </row>
    <row r="4" spans="1:2" ht="12.75">
      <c r="A4" s="50" t="s">
        <v>114</v>
      </c>
      <c r="B4" s="51" t="s">
        <v>115</v>
      </c>
    </row>
    <row r="5" spans="1:2" ht="12.75">
      <c r="A5" s="50" t="s">
        <v>116</v>
      </c>
      <c r="B5" s="51" t="s">
        <v>117</v>
      </c>
    </row>
    <row r="6" spans="1:2" ht="12.75">
      <c r="A6" s="50" t="s">
        <v>118</v>
      </c>
      <c r="B6" s="51" t="s">
        <v>119</v>
      </c>
    </row>
    <row r="7" spans="1:2" ht="12.75">
      <c r="A7" s="50" t="s">
        <v>120</v>
      </c>
      <c r="B7" s="51" t="s">
        <v>121</v>
      </c>
    </row>
    <row r="8" spans="1:2" ht="12.75">
      <c r="A8" s="50" t="s">
        <v>122</v>
      </c>
      <c r="B8" s="51" t="s">
        <v>123</v>
      </c>
    </row>
    <row r="9" spans="1:2" ht="12.75">
      <c r="A9" s="50" t="s">
        <v>124</v>
      </c>
      <c r="B9" s="51" t="s">
        <v>125</v>
      </c>
    </row>
    <row r="10" spans="1:2" ht="12.75">
      <c r="A10" s="50" t="s">
        <v>126</v>
      </c>
      <c r="B10" s="51" t="s">
        <v>127</v>
      </c>
    </row>
    <row r="11" spans="1:2" ht="12.75">
      <c r="A11" s="50" t="s">
        <v>128</v>
      </c>
      <c r="B11" s="51" t="s">
        <v>129</v>
      </c>
    </row>
    <row r="12" spans="1:2" ht="12.75">
      <c r="A12" s="50" t="s">
        <v>130</v>
      </c>
      <c r="B12" s="51" t="s">
        <v>131</v>
      </c>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ayfa12"/>
  <dimension ref="A1:AL118"/>
  <sheetViews>
    <sheetView showGridLines="0" tabSelected="1" zoomScale="85" zoomScaleNormal="85" zoomScalePageLayoutView="0" workbookViewId="0" topLeftCell="A3">
      <selection activeCell="A2" sqref="A2"/>
    </sheetView>
  </sheetViews>
  <sheetFormatPr defaultColWidth="9.140625" defaultRowHeight="12.75"/>
  <cols>
    <col min="1" max="1" width="6.7109375" style="342" customWidth="1"/>
    <col min="2" max="2" width="7.00390625" style="342" customWidth="1"/>
    <col min="3" max="4" width="3.7109375" style="342" customWidth="1"/>
    <col min="5" max="5" width="4.28125" style="342" customWidth="1"/>
    <col min="6" max="10" width="3.7109375" style="342" customWidth="1"/>
    <col min="11" max="11" width="3.57421875" style="342" customWidth="1"/>
    <col min="12" max="12" width="3.140625" style="342" customWidth="1"/>
    <col min="13" max="13" width="3.7109375" style="342" customWidth="1"/>
    <col min="14" max="14" width="4.57421875" style="342" customWidth="1"/>
    <col min="15" max="15" width="3.7109375" style="342" customWidth="1"/>
    <col min="16" max="16" width="4.00390625" style="342" customWidth="1"/>
    <col min="17" max="17" width="4.28125" style="342" hidden="1" customWidth="1"/>
    <col min="18" max="18" width="10.140625" style="342" customWidth="1"/>
    <col min="19" max="19" width="3.8515625" style="342" customWidth="1"/>
    <col min="20" max="20" width="10.8515625" style="342" customWidth="1"/>
    <col min="21" max="21" width="3.7109375" style="342" customWidth="1"/>
    <col min="22" max="22" width="35.57421875" style="343" customWidth="1"/>
    <col min="23" max="23" width="13.28125" style="342" customWidth="1"/>
    <col min="24" max="25" width="9.140625" style="342" customWidth="1"/>
    <col min="26" max="26" width="14.7109375" style="342" customWidth="1"/>
    <col min="27" max="16384" width="9.140625" style="342" customWidth="1"/>
  </cols>
  <sheetData>
    <row r="1" ht="12.75" hidden="1">
      <c r="X1" s="344">
        <v>1</v>
      </c>
    </row>
    <row r="2" spans="1:24" ht="39" customHeight="1" hidden="1">
      <c r="A2" s="345"/>
      <c r="B2" s="345"/>
      <c r="C2" s="345"/>
      <c r="D2" s="345"/>
      <c r="E2" s="345"/>
      <c r="F2" s="345"/>
      <c r="G2" s="345"/>
      <c r="H2" s="345"/>
      <c r="I2" s="345"/>
      <c r="J2" s="345"/>
      <c r="K2" s="345"/>
      <c r="L2" s="345"/>
      <c r="M2" s="345"/>
      <c r="N2" s="345"/>
      <c r="O2" s="345"/>
      <c r="P2" s="345"/>
      <c r="Q2" s="345"/>
      <c r="R2" s="345"/>
      <c r="S2" s="345"/>
      <c r="T2" s="345"/>
      <c r="U2" s="345"/>
      <c r="V2" s="346"/>
      <c r="W2" s="347"/>
      <c r="X2" s="344"/>
    </row>
    <row r="3" spans="1:22" ht="25.5">
      <c r="A3" s="810" t="s">
        <v>95</v>
      </c>
      <c r="B3" s="810"/>
      <c r="C3" s="810"/>
      <c r="D3" s="810"/>
      <c r="E3" s="810"/>
      <c r="F3" s="810"/>
      <c r="G3" s="810"/>
      <c r="H3" s="810"/>
      <c r="I3" s="810"/>
      <c r="J3" s="810"/>
      <c r="K3" s="810"/>
      <c r="L3" s="810"/>
      <c r="M3" s="810"/>
      <c r="N3" s="810"/>
      <c r="O3" s="810"/>
      <c r="P3" s="810"/>
      <c r="Q3" s="810"/>
      <c r="R3" s="810"/>
      <c r="S3" s="810"/>
      <c r="T3" s="810"/>
      <c r="U3" s="810"/>
      <c r="V3" s="810"/>
    </row>
    <row r="4" spans="1:22" ht="26.25" thickBot="1">
      <c r="A4" s="348"/>
      <c r="B4" s="348"/>
      <c r="C4" s="348"/>
      <c r="D4" s="348"/>
      <c r="E4" s="348"/>
      <c r="F4" s="348"/>
      <c r="G4" s="348"/>
      <c r="H4" s="348"/>
      <c r="I4" s="348"/>
      <c r="J4" s="348"/>
      <c r="K4" s="348"/>
      <c r="L4" s="348"/>
      <c r="M4" s="348"/>
      <c r="N4" s="348"/>
      <c r="O4" s="348"/>
      <c r="P4" s="348"/>
      <c r="Q4" s="348"/>
      <c r="R4" s="348"/>
      <c r="S4" s="348"/>
      <c r="T4" s="348"/>
      <c r="U4" s="348"/>
      <c r="V4" s="348"/>
    </row>
    <row r="5" spans="1:22" s="353" customFormat="1" ht="16.5" thickBot="1">
      <c r="A5" s="769" t="s">
        <v>15</v>
      </c>
      <c r="B5" s="776"/>
      <c r="C5" s="811">
        <f>BİLGİLER!B2</f>
        <v>60103</v>
      </c>
      <c r="D5" s="812"/>
      <c r="E5" s="812"/>
      <c r="F5" s="812"/>
      <c r="G5" s="812"/>
      <c r="H5" s="812"/>
      <c r="I5" s="812"/>
      <c r="J5" s="813"/>
      <c r="K5" s="349"/>
      <c r="L5" s="349"/>
      <c r="M5" s="349"/>
      <c r="N5" s="349"/>
      <c r="O5" s="349"/>
      <c r="P5" s="349"/>
      <c r="Q5" s="349"/>
      <c r="R5" s="349"/>
      <c r="S5" s="350"/>
      <c r="T5" s="351"/>
      <c r="U5" s="351"/>
      <c r="V5" s="352"/>
    </row>
    <row r="6" spans="1:23" s="353" customFormat="1" ht="16.5" thickBot="1">
      <c r="A6" s="769" t="s">
        <v>16</v>
      </c>
      <c r="B6" s="776"/>
      <c r="C6" s="814" t="str">
        <f>BİLGİLER!B3</f>
        <v>Erbaa Malmüdürlüğü</v>
      </c>
      <c r="D6" s="815"/>
      <c r="E6" s="815"/>
      <c r="F6" s="815"/>
      <c r="G6" s="815"/>
      <c r="H6" s="815"/>
      <c r="I6" s="815"/>
      <c r="J6" s="816"/>
      <c r="K6" s="817" t="s">
        <v>14</v>
      </c>
      <c r="L6" s="818"/>
      <c r="M6" s="818"/>
      <c r="N6" s="818"/>
      <c r="O6" s="819"/>
      <c r="P6" s="820">
        <f>BİLGİLER!H8</f>
        <v>2016</v>
      </c>
      <c r="Q6" s="821"/>
      <c r="R6" s="822"/>
      <c r="S6" s="833" t="s">
        <v>17</v>
      </c>
      <c r="T6" s="823" t="s">
        <v>18</v>
      </c>
      <c r="U6" s="824"/>
      <c r="V6" s="515" t="str">
        <f>IF(BİLGİLER!H16="Kurum Hesabına",BİLGİLER!B5,LİSTE!C2)</f>
        <v>Rasim GÜNDÜZ-1</v>
      </c>
      <c r="W6" s="353" t="s">
        <v>19</v>
      </c>
    </row>
    <row r="7" spans="1:22" s="353" customFormat="1" ht="16.5" thickBot="1">
      <c r="A7" s="836" t="s">
        <v>20</v>
      </c>
      <c r="B7" s="837"/>
      <c r="C7" s="354">
        <v>1</v>
      </c>
      <c r="D7" s="355">
        <v>2</v>
      </c>
      <c r="E7" s="850" t="s">
        <v>21</v>
      </c>
      <c r="F7" s="851"/>
      <c r="G7" s="668" t="s">
        <v>22</v>
      </c>
      <c r="H7" s="669"/>
      <c r="I7" s="669"/>
      <c r="J7" s="736"/>
      <c r="K7" s="855" t="s">
        <v>23</v>
      </c>
      <c r="L7" s="856"/>
      <c r="M7" s="856"/>
      <c r="N7" s="856"/>
      <c r="O7" s="857"/>
      <c r="P7" s="858">
        <f>BİLGİLER!H18</f>
        <v>42400</v>
      </c>
      <c r="Q7" s="859"/>
      <c r="R7" s="860"/>
      <c r="S7" s="834"/>
      <c r="T7" s="840" t="s">
        <v>24</v>
      </c>
      <c r="U7" s="841"/>
      <c r="V7" s="515">
        <f>IF(BİLGİLER!H16="Kurum Hesabına",BİLGİLER!B17,LİSTE!B2)</f>
        <v>12345678901</v>
      </c>
    </row>
    <row r="8" spans="1:22" s="353" customFormat="1" ht="16.5" thickBot="1">
      <c r="A8" s="838"/>
      <c r="B8" s="839"/>
      <c r="C8" s="356">
        <f>C15</f>
        <v>13</v>
      </c>
      <c r="D8" s="356">
        <f>D15</f>
        <v>1</v>
      </c>
      <c r="E8" s="842">
        <f>KOD!C3</f>
        <v>285</v>
      </c>
      <c r="F8" s="843"/>
      <c r="G8" s="852"/>
      <c r="H8" s="853"/>
      <c r="I8" s="853"/>
      <c r="J8" s="854"/>
      <c r="K8" s="844" t="s">
        <v>25</v>
      </c>
      <c r="L8" s="845"/>
      <c r="M8" s="845"/>
      <c r="N8" s="845"/>
      <c r="O8" s="846"/>
      <c r="P8" s="847"/>
      <c r="Q8" s="848"/>
      <c r="R8" s="849"/>
      <c r="S8" s="834"/>
      <c r="T8" s="774" t="s">
        <v>26</v>
      </c>
      <c r="U8" s="775"/>
      <c r="V8" s="515">
        <f>IF(BİLGİLER!H16="Kurum Hesabına",BİLGİLER!B18,LİSTE!F2)</f>
        <v>0</v>
      </c>
    </row>
    <row r="9" spans="1:22" s="353" customFormat="1" ht="16.5" thickBot="1">
      <c r="A9" s="769" t="s">
        <v>27</v>
      </c>
      <c r="B9" s="770"/>
      <c r="C9" s="771" t="str">
        <f>BİLGİLER!B8</f>
        <v>MİLLİ EĞİTİM BAKANLIĞI</v>
      </c>
      <c r="D9" s="772"/>
      <c r="E9" s="772"/>
      <c r="F9" s="772"/>
      <c r="G9" s="772"/>
      <c r="H9" s="772"/>
      <c r="I9" s="772"/>
      <c r="J9" s="772"/>
      <c r="K9" s="772"/>
      <c r="L9" s="772"/>
      <c r="M9" s="772"/>
      <c r="N9" s="772"/>
      <c r="O9" s="772"/>
      <c r="P9" s="772"/>
      <c r="Q9" s="772"/>
      <c r="R9" s="773"/>
      <c r="S9" s="834"/>
      <c r="T9" s="774" t="s">
        <v>91</v>
      </c>
      <c r="U9" s="775"/>
      <c r="V9" s="515">
        <f>IF(BİLGİLER!H16="Kurum Hesabına",BİLGİLER!B17,LİSTE!G2)</f>
        <v>0</v>
      </c>
    </row>
    <row r="10" spans="1:22" s="353" customFormat="1" ht="16.5" thickBot="1">
      <c r="A10" s="769" t="s">
        <v>28</v>
      </c>
      <c r="B10" s="776"/>
      <c r="C10" s="777" t="str">
        <f>CONCATENATE(BİLGİLER!B5,"-",BİLGİLER!B6)</f>
        <v>İlçe Millî Eğitim Müdürlüğü-285</v>
      </c>
      <c r="D10" s="778"/>
      <c r="E10" s="778"/>
      <c r="F10" s="778"/>
      <c r="G10" s="778"/>
      <c r="H10" s="778"/>
      <c r="I10" s="778"/>
      <c r="J10" s="778"/>
      <c r="K10" s="778"/>
      <c r="L10" s="778"/>
      <c r="M10" s="778"/>
      <c r="N10" s="778"/>
      <c r="O10" s="778"/>
      <c r="P10" s="778"/>
      <c r="Q10" s="778"/>
      <c r="R10" s="779"/>
      <c r="S10" s="835"/>
      <c r="T10" s="780" t="s">
        <v>29</v>
      </c>
      <c r="U10" s="781"/>
      <c r="V10" s="515" t="str">
        <f>IF(BİLGİLER!H16="Kurum Hesabına",BİLGİLER!B20,BİLGİLER!B20)</f>
        <v>Erbaa</v>
      </c>
    </row>
    <row r="11" spans="1:22" ht="13.5" thickBot="1">
      <c r="A11" s="345"/>
      <c r="B11" s="345"/>
      <c r="C11" s="345"/>
      <c r="D11" s="345"/>
      <c r="E11" s="345"/>
      <c r="F11" s="345"/>
      <c r="G11" s="357"/>
      <c r="H11" s="357"/>
      <c r="I11" s="357"/>
      <c r="J11" s="357"/>
      <c r="K11" s="357"/>
      <c r="L11" s="357"/>
      <c r="M11" s="357"/>
      <c r="N11" s="357"/>
      <c r="O11" s="357"/>
      <c r="P11" s="357"/>
      <c r="Q11" s="357"/>
      <c r="R11" s="357"/>
      <c r="S11" s="357"/>
      <c r="T11" s="357"/>
      <c r="U11" s="357"/>
      <c r="V11" s="358"/>
    </row>
    <row r="12" spans="1:22" ht="13.5" thickBot="1">
      <c r="A12" s="784"/>
      <c r="B12" s="785"/>
      <c r="C12" s="786" t="s">
        <v>0</v>
      </c>
      <c r="D12" s="787"/>
      <c r="E12" s="787"/>
      <c r="F12" s="788"/>
      <c r="G12" s="792" t="s">
        <v>30</v>
      </c>
      <c r="H12" s="793"/>
      <c r="I12" s="793"/>
      <c r="J12" s="794"/>
      <c r="K12" s="798" t="s">
        <v>31</v>
      </c>
      <c r="L12" s="799"/>
      <c r="M12" s="800" t="s">
        <v>32</v>
      </c>
      <c r="N12" s="801"/>
      <c r="O12" s="801"/>
      <c r="P12" s="801"/>
      <c r="Q12" s="802"/>
      <c r="R12" s="803" t="s">
        <v>33</v>
      </c>
      <c r="S12" s="804"/>
      <c r="T12" s="804"/>
      <c r="U12" s="805"/>
      <c r="V12" s="359"/>
    </row>
    <row r="13" spans="1:22" ht="12.75">
      <c r="A13" s="806" t="s">
        <v>34</v>
      </c>
      <c r="B13" s="807"/>
      <c r="C13" s="789"/>
      <c r="D13" s="790"/>
      <c r="E13" s="790"/>
      <c r="F13" s="791"/>
      <c r="G13" s="795"/>
      <c r="H13" s="796"/>
      <c r="I13" s="796"/>
      <c r="J13" s="797"/>
      <c r="K13" s="808" t="s">
        <v>35</v>
      </c>
      <c r="L13" s="809"/>
      <c r="M13" s="360" t="s">
        <v>36</v>
      </c>
      <c r="N13" s="361"/>
      <c r="O13" s="361"/>
      <c r="P13" s="361"/>
      <c r="Q13" s="362"/>
      <c r="R13" s="767" t="s">
        <v>37</v>
      </c>
      <c r="S13" s="768"/>
      <c r="T13" s="767" t="s">
        <v>38</v>
      </c>
      <c r="U13" s="768"/>
      <c r="V13" s="363" t="s">
        <v>39</v>
      </c>
    </row>
    <row r="14" spans="1:22" ht="13.5" thickBot="1">
      <c r="A14" s="825"/>
      <c r="B14" s="826"/>
      <c r="C14" s="364">
        <v>1</v>
      </c>
      <c r="D14" s="365">
        <v>2</v>
      </c>
      <c r="E14" s="365">
        <v>3</v>
      </c>
      <c r="F14" s="366">
        <v>4</v>
      </c>
      <c r="G14" s="364">
        <v>1</v>
      </c>
      <c r="H14" s="365">
        <v>2</v>
      </c>
      <c r="I14" s="365">
        <v>3</v>
      </c>
      <c r="J14" s="366">
        <v>4</v>
      </c>
      <c r="K14" s="827">
        <v>1</v>
      </c>
      <c r="L14" s="828"/>
      <c r="M14" s="367">
        <v>1</v>
      </c>
      <c r="N14" s="368">
        <v>2</v>
      </c>
      <c r="O14" s="368">
        <v>3</v>
      </c>
      <c r="P14" s="368">
        <v>4</v>
      </c>
      <c r="Q14" s="369">
        <v>5</v>
      </c>
      <c r="R14" s="370" t="s">
        <v>40</v>
      </c>
      <c r="S14" s="371" t="s">
        <v>41</v>
      </c>
      <c r="T14" s="370" t="s">
        <v>40</v>
      </c>
      <c r="U14" s="371" t="s">
        <v>41</v>
      </c>
      <c r="V14" s="372"/>
    </row>
    <row r="15" spans="1:22" ht="15">
      <c r="A15" s="829">
        <v>630</v>
      </c>
      <c r="B15" s="830"/>
      <c r="C15" s="373">
        <f>BİLGİLER!H1</f>
        <v>13</v>
      </c>
      <c r="D15" s="373">
        <f>BİLGİLER!I1</f>
        <v>1</v>
      </c>
      <c r="E15" s="373">
        <f>BİLGİLER!J1</f>
        <v>0</v>
      </c>
      <c r="F15" s="373">
        <f>BİLGİLER!K1</f>
        <v>62</v>
      </c>
      <c r="G15" s="373">
        <f>BİLGİLER!H2</f>
        <v>1</v>
      </c>
      <c r="H15" s="374">
        <f>BİLGİLER!I2</f>
        <v>3</v>
      </c>
      <c r="I15" s="374">
        <f>BİLGİLER!J2</f>
        <v>9</v>
      </c>
      <c r="J15" s="373">
        <f>BİLGİLER!K2</f>
        <v>0</v>
      </c>
      <c r="K15" s="745">
        <v>1</v>
      </c>
      <c r="L15" s="746"/>
      <c r="M15" s="373">
        <f>BİLGİLER!H4</f>
        <v>1</v>
      </c>
      <c r="N15" s="373">
        <f>BİLGİLER!I4</f>
        <v>1</v>
      </c>
      <c r="O15" s="373">
        <f>BİLGİLER!J4</f>
        <v>5</v>
      </c>
      <c r="P15" s="373">
        <f>BİLGİLER!K4</f>
        <v>2</v>
      </c>
      <c r="Q15" s="375"/>
      <c r="R15" s="831">
        <v>7105.349999999999</v>
      </c>
      <c r="S15" s="832"/>
      <c r="T15" s="782">
        <v>0</v>
      </c>
      <c r="U15" s="783"/>
      <c r="V15" s="376" t="str">
        <f>BİLGİLER!H7</f>
        <v>İSG Hizmetleri Görevlendirme Ücreti</v>
      </c>
    </row>
    <row r="16" spans="1:22" ht="15">
      <c r="A16" s="761">
        <v>600</v>
      </c>
      <c r="B16" s="762"/>
      <c r="C16" s="377">
        <f>C15</f>
        <v>13</v>
      </c>
      <c r="D16" s="377">
        <f>D15</f>
        <v>1</v>
      </c>
      <c r="E16" s="377">
        <f>E15</f>
        <v>0</v>
      </c>
      <c r="F16" s="377">
        <f>F15</f>
        <v>62</v>
      </c>
      <c r="G16" s="373">
        <v>0</v>
      </c>
      <c r="H16" s="378">
        <f>$H$15</f>
        <v>3</v>
      </c>
      <c r="I16" s="378">
        <f>$I$15</f>
        <v>9</v>
      </c>
      <c r="J16" s="379">
        <f aca="true" t="shared" si="0" ref="J16:J21">$J$15</f>
        <v>0</v>
      </c>
      <c r="K16" s="745">
        <v>0</v>
      </c>
      <c r="L16" s="746"/>
      <c r="M16" s="380">
        <f>BİLGİLER!H5</f>
        <v>1</v>
      </c>
      <c r="N16" s="380">
        <f>BİLGİLER!I5</f>
        <v>5</v>
      </c>
      <c r="O16" s="380">
        <f>BİLGİLER!J5</f>
        <v>1</v>
      </c>
      <c r="P16" s="380">
        <f>BİLGİLER!K5</f>
        <v>1</v>
      </c>
      <c r="Q16" s="381"/>
      <c r="R16" s="763">
        <v>0</v>
      </c>
      <c r="S16" s="764"/>
      <c r="T16" s="765">
        <v>53.949999999999996</v>
      </c>
      <c r="U16" s="766"/>
      <c r="V16" s="382" t="s">
        <v>9</v>
      </c>
    </row>
    <row r="17" spans="1:22" ht="15">
      <c r="A17" s="761">
        <v>325</v>
      </c>
      <c r="B17" s="762"/>
      <c r="C17" s="377">
        <f>C15</f>
        <v>13</v>
      </c>
      <c r="D17" s="377">
        <f>D15</f>
        <v>1</v>
      </c>
      <c r="E17" s="377">
        <f>E15</f>
        <v>0</v>
      </c>
      <c r="F17" s="377">
        <f>F15</f>
        <v>62</v>
      </c>
      <c r="G17" s="373">
        <f>$G$16</f>
        <v>0</v>
      </c>
      <c r="H17" s="378">
        <v>0</v>
      </c>
      <c r="I17" s="378">
        <v>0</v>
      </c>
      <c r="J17" s="379">
        <f t="shared" si="0"/>
        <v>0</v>
      </c>
      <c r="K17" s="745">
        <v>0</v>
      </c>
      <c r="L17" s="746"/>
      <c r="M17" s="383">
        <f>BİLGİLER!H6</f>
        <v>1</v>
      </c>
      <c r="N17" s="383">
        <f>BİLGİLER!I6</f>
        <v>12</v>
      </c>
      <c r="O17" s="383">
        <f>BİLGİLER!J6</f>
        <v>2</v>
      </c>
      <c r="P17" s="383">
        <f>BİLGİLER!K6</f>
        <v>0</v>
      </c>
      <c r="Q17" s="383">
        <f>BİLGİLER!L6</f>
        <v>0</v>
      </c>
      <c r="R17" s="763">
        <v>0</v>
      </c>
      <c r="S17" s="764"/>
      <c r="T17" s="765">
        <v>7051.4</v>
      </c>
      <c r="U17" s="766"/>
      <c r="V17" s="384" t="s">
        <v>243</v>
      </c>
    </row>
    <row r="18" spans="1:22" ht="15">
      <c r="A18" s="751">
        <v>800</v>
      </c>
      <c r="B18" s="746"/>
      <c r="C18" s="377">
        <f>C15</f>
        <v>13</v>
      </c>
      <c r="D18" s="377">
        <f>D15</f>
        <v>1</v>
      </c>
      <c r="E18" s="377">
        <f>E15</f>
        <v>0</v>
      </c>
      <c r="F18" s="377">
        <f>F15</f>
        <v>62</v>
      </c>
      <c r="G18" s="373">
        <f>$G$16</f>
        <v>0</v>
      </c>
      <c r="H18" s="378">
        <v>0</v>
      </c>
      <c r="I18" s="378">
        <v>0</v>
      </c>
      <c r="J18" s="379">
        <f t="shared" si="0"/>
        <v>0</v>
      </c>
      <c r="K18" s="745">
        <v>0</v>
      </c>
      <c r="L18" s="746"/>
      <c r="M18" s="379">
        <f>M16</f>
        <v>1</v>
      </c>
      <c r="N18" s="385">
        <f>N16</f>
        <v>5</v>
      </c>
      <c r="O18" s="385">
        <f>O16</f>
        <v>1</v>
      </c>
      <c r="P18" s="386">
        <f>P16</f>
        <v>1</v>
      </c>
      <c r="Q18" s="387"/>
      <c r="R18" s="760">
        <v>0</v>
      </c>
      <c r="S18" s="759"/>
      <c r="T18" s="760">
        <f>NAKİT2!T16</f>
        <v>53.949999999999996</v>
      </c>
      <c r="U18" s="759"/>
      <c r="V18" s="384" t="s">
        <v>42</v>
      </c>
    </row>
    <row r="19" spans="1:22" ht="15">
      <c r="A19" s="751">
        <v>805</v>
      </c>
      <c r="B19" s="746"/>
      <c r="C19" s="377">
        <f>C15</f>
        <v>13</v>
      </c>
      <c r="D19" s="377">
        <f>D15</f>
        <v>1</v>
      </c>
      <c r="E19" s="377">
        <f>E15</f>
        <v>0</v>
      </c>
      <c r="F19" s="377">
        <f>F15</f>
        <v>62</v>
      </c>
      <c r="G19" s="373">
        <f>$G$16</f>
        <v>0</v>
      </c>
      <c r="H19" s="378">
        <v>0</v>
      </c>
      <c r="I19" s="378">
        <v>0</v>
      </c>
      <c r="J19" s="379">
        <f t="shared" si="0"/>
        <v>0</v>
      </c>
      <c r="K19" s="745">
        <v>0</v>
      </c>
      <c r="L19" s="746"/>
      <c r="M19" s="383">
        <v>0</v>
      </c>
      <c r="N19" s="383">
        <v>0</v>
      </c>
      <c r="O19" s="383">
        <v>0</v>
      </c>
      <c r="P19" s="383">
        <v>0</v>
      </c>
      <c r="Q19" s="387"/>
      <c r="R19" s="760">
        <f>T16</f>
        <v>53.949999999999996</v>
      </c>
      <c r="S19" s="759"/>
      <c r="T19" s="760">
        <v>0</v>
      </c>
      <c r="U19" s="759"/>
      <c r="V19" s="388" t="s">
        <v>245</v>
      </c>
    </row>
    <row r="20" spans="1:22" ht="15">
      <c r="A20" s="745">
        <v>830</v>
      </c>
      <c r="B20" s="746"/>
      <c r="C20" s="373">
        <f aca="true" t="shared" si="1" ref="C20:K20">C15</f>
        <v>13</v>
      </c>
      <c r="D20" s="373">
        <f t="shared" si="1"/>
        <v>1</v>
      </c>
      <c r="E20" s="373">
        <f t="shared" si="1"/>
        <v>0</v>
      </c>
      <c r="F20" s="373">
        <f t="shared" si="1"/>
        <v>62</v>
      </c>
      <c r="G20" s="373">
        <f>BİLGİLER!$H$3</f>
        <v>1</v>
      </c>
      <c r="H20" s="378">
        <v>3</v>
      </c>
      <c r="I20" s="378">
        <v>9</v>
      </c>
      <c r="J20" s="379">
        <f t="shared" si="0"/>
        <v>0</v>
      </c>
      <c r="K20" s="745">
        <f t="shared" si="1"/>
        <v>1</v>
      </c>
      <c r="L20" s="746"/>
      <c r="M20" s="379">
        <f>M15</f>
        <v>1</v>
      </c>
      <c r="N20" s="379">
        <f>N15</f>
        <v>1</v>
      </c>
      <c r="O20" s="379">
        <f>O15</f>
        <v>5</v>
      </c>
      <c r="P20" s="379">
        <f>P15</f>
        <v>2</v>
      </c>
      <c r="Q20" s="381"/>
      <c r="R20" s="760">
        <f>NAKİT2!R15</f>
        <v>7105.349999999999</v>
      </c>
      <c r="S20" s="759"/>
      <c r="T20" s="760">
        <v>0</v>
      </c>
      <c r="U20" s="759"/>
      <c r="V20" s="389" t="str">
        <f>V15</f>
        <v>İSG Hizmetleri Görevlendirme Ücreti</v>
      </c>
    </row>
    <row r="21" spans="1:22" ht="15">
      <c r="A21" s="745">
        <v>835</v>
      </c>
      <c r="B21" s="746"/>
      <c r="C21" s="377">
        <f>C15</f>
        <v>13</v>
      </c>
      <c r="D21" s="377">
        <f>D15</f>
        <v>1</v>
      </c>
      <c r="E21" s="377">
        <f>E15</f>
        <v>0</v>
      </c>
      <c r="F21" s="377">
        <f>F15</f>
        <v>62</v>
      </c>
      <c r="G21" s="373">
        <f>G17</f>
        <v>0</v>
      </c>
      <c r="H21" s="378">
        <v>0</v>
      </c>
      <c r="I21" s="378">
        <v>0</v>
      </c>
      <c r="J21" s="379">
        <f t="shared" si="0"/>
        <v>0</v>
      </c>
      <c r="K21" s="745">
        <v>0</v>
      </c>
      <c r="L21" s="746"/>
      <c r="M21" s="383">
        <v>0</v>
      </c>
      <c r="N21" s="383">
        <v>0</v>
      </c>
      <c r="O21" s="383">
        <v>0</v>
      </c>
      <c r="P21" s="383">
        <v>0</v>
      </c>
      <c r="Q21" s="387"/>
      <c r="R21" s="760">
        <v>0</v>
      </c>
      <c r="S21" s="759"/>
      <c r="T21" s="760">
        <f>NAKİT2!R15</f>
        <v>7105.349999999999</v>
      </c>
      <c r="U21" s="759"/>
      <c r="V21" s="384" t="s">
        <v>244</v>
      </c>
    </row>
    <row r="22" spans="1:22" ht="15">
      <c r="A22" s="751">
        <f>IF($W$24="HAYIR","831","")</f>
      </c>
      <c r="B22" s="746"/>
      <c r="C22" s="378"/>
      <c r="D22" s="390"/>
      <c r="E22" s="390"/>
      <c r="F22" s="391"/>
      <c r="G22" s="392"/>
      <c r="H22" s="390"/>
      <c r="I22" s="390"/>
      <c r="J22" s="391"/>
      <c r="K22" s="745"/>
      <c r="L22" s="746"/>
      <c r="M22" s="379"/>
      <c r="N22" s="385"/>
      <c r="O22" s="385"/>
      <c r="P22" s="386"/>
      <c r="Q22" s="387"/>
      <c r="R22" s="758">
        <f>IF(W22="HAYIR",R13,"")</f>
      </c>
      <c r="S22" s="759"/>
      <c r="T22" s="752"/>
      <c r="U22" s="753"/>
      <c r="V22" s="393">
        <f>IF(W22="HAYIR","Ödeneğine Mahsup Edilecek Harcamalar Hes.","")</f>
      </c>
    </row>
    <row r="23" spans="1:22" ht="15">
      <c r="A23" s="751">
        <f>IF($W$24="HAYIR","831","")</f>
      </c>
      <c r="B23" s="746"/>
      <c r="C23" s="378"/>
      <c r="D23" s="390"/>
      <c r="E23" s="390"/>
      <c r="F23" s="391"/>
      <c r="G23" s="392"/>
      <c r="H23" s="390"/>
      <c r="I23" s="390"/>
      <c r="J23" s="391"/>
      <c r="K23" s="745"/>
      <c r="L23" s="746"/>
      <c r="M23" s="379"/>
      <c r="N23" s="385"/>
      <c r="O23" s="385"/>
      <c r="P23" s="386"/>
      <c r="Q23" s="387"/>
      <c r="R23" s="758">
        <f>IF(W23="HAYIR",R14,"")</f>
      </c>
      <c r="S23" s="759"/>
      <c r="T23" s="752"/>
      <c r="U23" s="753"/>
      <c r="V23" s="393">
        <f>IF(W23="HAYIR","Ödeneğine Mahsup Edilecek Harcamalar Hes.","")</f>
      </c>
    </row>
    <row r="24" spans="1:24" ht="15">
      <c r="A24" s="751">
        <f>IF($W$24="HAYIR","831","")</f>
      </c>
      <c r="B24" s="746"/>
      <c r="C24" s="378"/>
      <c r="D24" s="390"/>
      <c r="E24" s="390"/>
      <c r="F24" s="391"/>
      <c r="G24" s="392"/>
      <c r="H24" s="390"/>
      <c r="I24" s="390"/>
      <c r="J24" s="391"/>
      <c r="K24" s="745"/>
      <c r="L24" s="746"/>
      <c r="M24" s="379"/>
      <c r="N24" s="385"/>
      <c r="O24" s="385"/>
      <c r="P24" s="386"/>
      <c r="Q24" s="387"/>
      <c r="R24" s="758">
        <f>IF(W24="HAYIR",R15,"")</f>
      </c>
      <c r="S24" s="759"/>
      <c r="T24" s="752"/>
      <c r="U24" s="753"/>
      <c r="V24" s="393">
        <f>IF(W24="HAYIR","Ödeneğine Mahsup Edilecek Harcamalar Hes.","")</f>
      </c>
      <c r="W24" s="394"/>
      <c r="X24" s="394"/>
    </row>
    <row r="25" spans="1:24" ht="15">
      <c r="A25" s="751">
        <f>IF($W$24="HAYIR","323","")</f>
      </c>
      <c r="B25" s="746"/>
      <c r="C25" s="378"/>
      <c r="D25" s="390"/>
      <c r="E25" s="390"/>
      <c r="F25" s="391"/>
      <c r="G25" s="392"/>
      <c r="H25" s="390"/>
      <c r="I25" s="390"/>
      <c r="J25" s="391"/>
      <c r="K25" s="745"/>
      <c r="L25" s="746"/>
      <c r="M25" s="379"/>
      <c r="N25" s="385"/>
      <c r="O25" s="385"/>
      <c r="P25" s="386"/>
      <c r="Q25" s="387"/>
      <c r="R25" s="752"/>
      <c r="S25" s="753"/>
      <c r="T25" s="754">
        <f>IF(W24="HAYIR",R15,"")</f>
      </c>
      <c r="U25" s="755"/>
      <c r="V25" s="393">
        <f>IF(W24="HAYIR","Bütçeleştirilmiş Borçlar Hesabı","")</f>
      </c>
      <c r="W25" s="394"/>
      <c r="X25" s="394"/>
    </row>
    <row r="26" spans="1:24" ht="15.75">
      <c r="A26" s="745"/>
      <c r="B26" s="746"/>
      <c r="C26" s="378"/>
      <c r="D26" s="390"/>
      <c r="E26" s="390"/>
      <c r="F26" s="391"/>
      <c r="G26" s="392"/>
      <c r="H26" s="390"/>
      <c r="I26" s="390"/>
      <c r="J26" s="391"/>
      <c r="K26" s="745"/>
      <c r="L26" s="746"/>
      <c r="M26" s="379"/>
      <c r="N26" s="385"/>
      <c r="O26" s="385"/>
      <c r="P26" s="386"/>
      <c r="Q26" s="387"/>
      <c r="R26" s="747"/>
      <c r="S26" s="748"/>
      <c r="T26" s="747"/>
      <c r="U26" s="748"/>
      <c r="V26" s="393"/>
      <c r="W26" s="394"/>
      <c r="X26" s="394"/>
    </row>
    <row r="27" spans="1:22" ht="15.75">
      <c r="A27" s="745"/>
      <c r="B27" s="746"/>
      <c r="C27" s="378"/>
      <c r="D27" s="390"/>
      <c r="E27" s="390"/>
      <c r="F27" s="391"/>
      <c r="G27" s="392"/>
      <c r="H27" s="390"/>
      <c r="I27" s="390"/>
      <c r="J27" s="391"/>
      <c r="K27" s="745"/>
      <c r="L27" s="746"/>
      <c r="M27" s="379"/>
      <c r="N27" s="385"/>
      <c r="O27" s="385"/>
      <c r="P27" s="386"/>
      <c r="Q27" s="387"/>
      <c r="R27" s="747"/>
      <c r="S27" s="748"/>
      <c r="T27" s="747"/>
      <c r="U27" s="748"/>
      <c r="V27" s="393"/>
    </row>
    <row r="28" spans="1:24" ht="15.75">
      <c r="A28" s="745"/>
      <c r="B28" s="746"/>
      <c r="C28" s="395"/>
      <c r="D28" s="396"/>
      <c r="E28" s="396"/>
      <c r="F28" s="397"/>
      <c r="G28" s="398"/>
      <c r="H28" s="396"/>
      <c r="I28" s="396"/>
      <c r="J28" s="397"/>
      <c r="K28" s="756"/>
      <c r="L28" s="757"/>
      <c r="M28" s="399"/>
      <c r="N28" s="400"/>
      <c r="O28" s="400"/>
      <c r="P28" s="401"/>
      <c r="Q28" s="387"/>
      <c r="R28" s="747"/>
      <c r="S28" s="748"/>
      <c r="T28" s="747"/>
      <c r="U28" s="748"/>
      <c r="V28" s="393"/>
      <c r="X28" s="394"/>
    </row>
    <row r="29" spans="1:24" ht="15.75">
      <c r="A29" s="745"/>
      <c r="B29" s="746"/>
      <c r="C29" s="378"/>
      <c r="D29" s="390"/>
      <c r="E29" s="390"/>
      <c r="F29" s="391"/>
      <c r="G29" s="392"/>
      <c r="H29" s="390"/>
      <c r="I29" s="390"/>
      <c r="J29" s="391"/>
      <c r="K29" s="745"/>
      <c r="L29" s="746"/>
      <c r="M29" s="379"/>
      <c r="N29" s="385"/>
      <c r="O29" s="385"/>
      <c r="P29" s="386"/>
      <c r="Q29" s="387"/>
      <c r="R29" s="747"/>
      <c r="S29" s="748"/>
      <c r="T29" s="747"/>
      <c r="U29" s="748"/>
      <c r="V29" s="393"/>
      <c r="W29" s="394"/>
      <c r="X29" s="394"/>
    </row>
    <row r="30" spans="1:24" ht="15.75">
      <c r="A30" s="745"/>
      <c r="B30" s="746"/>
      <c r="C30" s="378"/>
      <c r="D30" s="390"/>
      <c r="E30" s="390"/>
      <c r="F30" s="391"/>
      <c r="G30" s="392"/>
      <c r="H30" s="390"/>
      <c r="I30" s="390"/>
      <c r="J30" s="391"/>
      <c r="K30" s="745"/>
      <c r="L30" s="746"/>
      <c r="M30" s="379"/>
      <c r="N30" s="385"/>
      <c r="O30" s="385"/>
      <c r="P30" s="386"/>
      <c r="Q30" s="387"/>
      <c r="R30" s="747"/>
      <c r="S30" s="748"/>
      <c r="T30" s="747"/>
      <c r="U30" s="748"/>
      <c r="V30" s="393"/>
      <c r="W30" s="394"/>
      <c r="X30" s="394"/>
    </row>
    <row r="31" spans="1:22" ht="15">
      <c r="A31" s="745"/>
      <c r="B31" s="746"/>
      <c r="C31" s="378"/>
      <c r="D31" s="390"/>
      <c r="E31" s="390"/>
      <c r="F31" s="391"/>
      <c r="G31" s="392"/>
      <c r="H31" s="390"/>
      <c r="I31" s="390"/>
      <c r="J31" s="391"/>
      <c r="K31" s="745"/>
      <c r="L31" s="746"/>
      <c r="M31" s="379"/>
      <c r="N31" s="385"/>
      <c r="O31" s="385"/>
      <c r="P31" s="386"/>
      <c r="Q31" s="387"/>
      <c r="R31" s="747"/>
      <c r="S31" s="748"/>
      <c r="T31" s="747"/>
      <c r="U31" s="748"/>
      <c r="V31" s="393"/>
    </row>
    <row r="32" spans="1:22" ht="15.75" thickBot="1">
      <c r="A32" s="745"/>
      <c r="B32" s="746"/>
      <c r="C32" s="378"/>
      <c r="D32" s="390"/>
      <c r="E32" s="390"/>
      <c r="F32" s="391"/>
      <c r="G32" s="392"/>
      <c r="H32" s="390"/>
      <c r="I32" s="390"/>
      <c r="J32" s="391"/>
      <c r="K32" s="745"/>
      <c r="L32" s="746"/>
      <c r="M32" s="379"/>
      <c r="N32" s="385"/>
      <c r="O32" s="385"/>
      <c r="P32" s="386"/>
      <c r="Q32" s="387"/>
      <c r="R32" s="749"/>
      <c r="S32" s="750"/>
      <c r="T32" s="749"/>
      <c r="U32" s="750"/>
      <c r="V32" s="393"/>
    </row>
    <row r="33" spans="1:22" ht="15.75" thickBot="1">
      <c r="A33" s="723" t="s">
        <v>43</v>
      </c>
      <c r="B33" s="724"/>
      <c r="C33" s="724"/>
      <c r="D33" s="724"/>
      <c r="E33" s="724"/>
      <c r="F33" s="724"/>
      <c r="G33" s="724"/>
      <c r="H33" s="724"/>
      <c r="I33" s="724"/>
      <c r="J33" s="724"/>
      <c r="K33" s="724"/>
      <c r="L33" s="724"/>
      <c r="M33" s="724"/>
      <c r="N33" s="724"/>
      <c r="O33" s="724"/>
      <c r="P33" s="725"/>
      <c r="Q33" s="402"/>
      <c r="R33" s="726">
        <f>SUM(R15:S32)</f>
        <v>14264.649999999998</v>
      </c>
      <c r="S33" s="727"/>
      <c r="T33" s="726">
        <f>SUM(T15:U32)</f>
        <v>14264.649999999998</v>
      </c>
      <c r="U33" s="727"/>
      <c r="V33" s="403">
        <f>IF(R33&lt;&gt;T33,"HATA VAR","")</f>
      </c>
    </row>
    <row r="34" spans="1:22" ht="15.75" thickBot="1">
      <c r="A34" s="728" t="s">
        <v>44</v>
      </c>
      <c r="B34" s="729"/>
      <c r="C34" s="729"/>
      <c r="D34" s="729"/>
      <c r="E34" s="729"/>
      <c r="F34" s="729"/>
      <c r="G34" s="729"/>
      <c r="H34" s="729"/>
      <c r="I34" s="729"/>
      <c r="J34" s="729"/>
      <c r="K34" s="729"/>
      <c r="L34" s="729"/>
      <c r="M34" s="729"/>
      <c r="N34" s="729"/>
      <c r="O34" s="729"/>
      <c r="P34" s="730"/>
      <c r="Q34" s="404"/>
      <c r="R34" s="726">
        <f>R15</f>
        <v>7105.349999999999</v>
      </c>
      <c r="S34" s="727"/>
      <c r="T34" s="726">
        <f>SUM(T16:U17)</f>
        <v>7105.349999999999</v>
      </c>
      <c r="U34" s="727"/>
      <c r="V34" s="403"/>
    </row>
    <row r="35" spans="1:22" s="353" customFormat="1" ht="12">
      <c r="A35" s="405"/>
      <c r="B35" s="405"/>
      <c r="C35" s="405"/>
      <c r="D35" s="405"/>
      <c r="E35" s="405"/>
      <c r="F35" s="405"/>
      <c r="G35" s="405"/>
      <c r="H35" s="405"/>
      <c r="I35" s="405"/>
      <c r="J35" s="405"/>
      <c r="K35" s="405"/>
      <c r="L35" s="405"/>
      <c r="M35" s="405"/>
      <c r="N35" s="405"/>
      <c r="O35" s="405"/>
      <c r="P35" s="405"/>
      <c r="Q35" s="405"/>
      <c r="R35" s="405"/>
      <c r="S35" s="405"/>
      <c r="T35" s="405"/>
      <c r="U35" s="405"/>
      <c r="V35" s="406"/>
    </row>
    <row r="36" spans="1:22" s="353" customFormat="1" ht="13.5">
      <c r="A36" s="407" t="s">
        <v>45</v>
      </c>
      <c r="B36" s="408"/>
      <c r="C36" s="684" t="str">
        <f>Yaziyle(R15)</f>
        <v>Yalnız YediBin Yüz Beş.-TL., OtuzBeş.-KR.</v>
      </c>
      <c r="D36" s="684"/>
      <c r="E36" s="684"/>
      <c r="F36" s="684"/>
      <c r="G36" s="684"/>
      <c r="H36" s="684"/>
      <c r="I36" s="684"/>
      <c r="J36" s="684"/>
      <c r="K36" s="684"/>
      <c r="L36" s="684"/>
      <c r="M36" s="684"/>
      <c r="N36" s="684"/>
      <c r="O36" s="684"/>
      <c r="P36" s="684"/>
      <c r="Q36" s="349" t="s">
        <v>46</v>
      </c>
      <c r="R36" s="409" t="s">
        <v>47</v>
      </c>
      <c r="S36" s="408"/>
      <c r="T36" s="408"/>
      <c r="U36" s="408"/>
      <c r="V36" s="410"/>
    </row>
    <row r="37" spans="1:22" s="353" customFormat="1" ht="13.5">
      <c r="A37" s="407"/>
      <c r="B37" s="408"/>
      <c r="C37" s="411"/>
      <c r="D37" s="411"/>
      <c r="E37" s="411"/>
      <c r="F37" s="411"/>
      <c r="G37" s="411"/>
      <c r="H37" s="411"/>
      <c r="I37" s="411"/>
      <c r="J37" s="411"/>
      <c r="K37" s="411"/>
      <c r="L37" s="411"/>
      <c r="M37" s="411"/>
      <c r="N37" s="411"/>
      <c r="O37" s="411"/>
      <c r="P37" s="411"/>
      <c r="Q37" s="349"/>
      <c r="R37" s="409"/>
      <c r="S37" s="408"/>
      <c r="T37" s="408"/>
      <c r="U37" s="408"/>
      <c r="V37" s="410"/>
    </row>
    <row r="38" spans="1:22" s="353" customFormat="1" ht="15">
      <c r="A38" s="407"/>
      <c r="B38" s="408"/>
      <c r="C38" s="411"/>
      <c r="D38" s="411"/>
      <c r="E38" s="411"/>
      <c r="F38" s="411"/>
      <c r="G38" s="411"/>
      <c r="H38" s="411"/>
      <c r="I38" s="411"/>
      <c r="J38" s="411"/>
      <c r="K38" s="411"/>
      <c r="L38" s="411"/>
      <c r="M38" s="411"/>
      <c r="N38" s="411"/>
      <c r="O38" s="411"/>
      <c r="P38" s="411"/>
      <c r="Q38" s="349"/>
      <c r="R38" s="409"/>
      <c r="S38" s="408"/>
      <c r="T38" s="731" t="s">
        <v>48</v>
      </c>
      <c r="U38" s="731"/>
      <c r="V38" s="731"/>
    </row>
    <row r="39" spans="1:22" s="353" customFormat="1" ht="12" thickBot="1">
      <c r="A39" s="405"/>
      <c r="B39" s="405"/>
      <c r="C39" s="405"/>
      <c r="D39" s="405"/>
      <c r="E39" s="405"/>
      <c r="F39" s="405"/>
      <c r="G39" s="405"/>
      <c r="H39" s="405"/>
      <c r="I39" s="405"/>
      <c r="J39" s="405"/>
      <c r="K39" s="405"/>
      <c r="L39" s="405"/>
      <c r="M39" s="405"/>
      <c r="N39" s="405"/>
      <c r="O39" s="405"/>
      <c r="P39" s="405"/>
      <c r="Q39" s="405"/>
      <c r="R39" s="405"/>
      <c r="S39" s="405"/>
      <c r="T39" s="405"/>
      <c r="U39" s="405"/>
      <c r="V39" s="412"/>
    </row>
    <row r="40" spans="1:22" ht="29.25" customHeight="1" thickBot="1">
      <c r="A40" s="732" t="s">
        <v>49</v>
      </c>
      <c r="B40" s="733"/>
      <c r="C40" s="732" t="s">
        <v>50</v>
      </c>
      <c r="D40" s="669"/>
      <c r="E40" s="669"/>
      <c r="F40" s="736"/>
      <c r="G40" s="732" t="s">
        <v>51</v>
      </c>
      <c r="H40" s="669"/>
      <c r="I40" s="669"/>
      <c r="J40" s="669"/>
      <c r="K40" s="736"/>
      <c r="L40" s="668" t="s">
        <v>10</v>
      </c>
      <c r="M40" s="669"/>
      <c r="N40" s="669"/>
      <c r="O40" s="669"/>
      <c r="P40" s="736"/>
      <c r="Q40" s="413"/>
      <c r="R40" s="737" t="s">
        <v>52</v>
      </c>
      <c r="S40" s="738"/>
      <c r="T40" s="739" t="s">
        <v>53</v>
      </c>
      <c r="U40" s="738"/>
      <c r="V40" s="414">
        <f>BİLGİLER!H8</f>
        <v>2016</v>
      </c>
    </row>
    <row r="41" spans="1:22" ht="14.25" thickBot="1">
      <c r="A41" s="734"/>
      <c r="B41" s="735"/>
      <c r="C41" s="741" t="s">
        <v>40</v>
      </c>
      <c r="D41" s="742"/>
      <c r="E41" s="742"/>
      <c r="F41" s="415" t="s">
        <v>41</v>
      </c>
      <c r="G41" s="743" t="s">
        <v>40</v>
      </c>
      <c r="H41" s="744"/>
      <c r="I41" s="744"/>
      <c r="J41" s="744"/>
      <c r="K41" s="416" t="s">
        <v>41</v>
      </c>
      <c r="L41" s="741" t="s">
        <v>40</v>
      </c>
      <c r="M41" s="742"/>
      <c r="N41" s="742"/>
      <c r="O41" s="742"/>
      <c r="P41" s="415" t="s">
        <v>41</v>
      </c>
      <c r="Q41" s="413"/>
      <c r="R41" s="417" t="s">
        <v>40</v>
      </c>
      <c r="S41" s="418" t="s">
        <v>41</v>
      </c>
      <c r="T41" s="740"/>
      <c r="U41" s="710"/>
      <c r="V41" s="419" t="s">
        <v>285</v>
      </c>
    </row>
    <row r="42" spans="1:22" ht="13.5">
      <c r="A42" s="420"/>
      <c r="B42" s="421"/>
      <c r="C42" s="692">
        <f>R15</f>
        <v>7105.349999999999</v>
      </c>
      <c r="D42" s="693"/>
      <c r="E42" s="693"/>
      <c r="F42" s="694"/>
      <c r="G42" s="420"/>
      <c r="H42" s="421"/>
      <c r="I42" s="421"/>
      <c r="J42" s="421"/>
      <c r="K42" s="422"/>
      <c r="L42" s="698">
        <f>T16</f>
        <v>53.949999999999996</v>
      </c>
      <c r="M42" s="699"/>
      <c r="N42" s="699"/>
      <c r="O42" s="699"/>
      <c r="P42" s="700"/>
      <c r="Q42" s="423"/>
      <c r="R42" s="693">
        <f>T17</f>
        <v>7051.4</v>
      </c>
      <c r="S42" s="694"/>
      <c r="T42" s="707"/>
      <c r="U42" s="708"/>
      <c r="V42" s="419"/>
    </row>
    <row r="43" spans="1:22" ht="13.5">
      <c r="A43" s="420"/>
      <c r="B43" s="421"/>
      <c r="C43" s="692"/>
      <c r="D43" s="693"/>
      <c r="E43" s="693"/>
      <c r="F43" s="694"/>
      <c r="G43" s="420"/>
      <c r="H43" s="421"/>
      <c r="I43" s="421"/>
      <c r="J43" s="421"/>
      <c r="K43" s="422"/>
      <c r="L43" s="701"/>
      <c r="M43" s="702"/>
      <c r="N43" s="702"/>
      <c r="O43" s="702"/>
      <c r="P43" s="703"/>
      <c r="Q43" s="423"/>
      <c r="R43" s="693"/>
      <c r="S43" s="694"/>
      <c r="T43" s="707"/>
      <c r="U43" s="708"/>
      <c r="V43" s="419"/>
    </row>
    <row r="44" spans="1:22" s="428" customFormat="1" ht="15.75" thickBot="1">
      <c r="A44" s="424"/>
      <c r="B44" s="425"/>
      <c r="C44" s="695"/>
      <c r="D44" s="696"/>
      <c r="E44" s="696"/>
      <c r="F44" s="697"/>
      <c r="G44" s="711"/>
      <c r="H44" s="712"/>
      <c r="I44" s="712"/>
      <c r="J44" s="712"/>
      <c r="K44" s="713"/>
      <c r="L44" s="704"/>
      <c r="M44" s="705"/>
      <c r="N44" s="705"/>
      <c r="O44" s="705"/>
      <c r="P44" s="706"/>
      <c r="Q44" s="426"/>
      <c r="R44" s="696"/>
      <c r="S44" s="697"/>
      <c r="T44" s="709"/>
      <c r="U44" s="710"/>
      <c r="V44" s="427" t="str">
        <f>BİLGİLER!B22</f>
        <v>Behçet YAYIKÇI</v>
      </c>
    </row>
    <row r="45" spans="1:22" s="428" customFormat="1" ht="15.75" thickBot="1">
      <c r="A45" s="714" t="s">
        <v>54</v>
      </c>
      <c r="B45" s="688"/>
      <c r="C45" s="688"/>
      <c r="D45" s="688"/>
      <c r="E45" s="688"/>
      <c r="F45" s="688"/>
      <c r="G45" s="688"/>
      <c r="H45" s="688"/>
      <c r="I45" s="688"/>
      <c r="J45" s="688"/>
      <c r="K45" s="688"/>
      <c r="L45" s="688"/>
      <c r="M45" s="688"/>
      <c r="N45" s="688"/>
      <c r="O45" s="715"/>
      <c r="P45" s="429"/>
      <c r="Q45" s="429"/>
      <c r="R45" s="429"/>
      <c r="S45" s="429"/>
      <c r="T45" s="429"/>
      <c r="U45" s="429"/>
      <c r="V45" s="430" t="str">
        <f>BİLGİLER!E22</f>
        <v>Şube Müdürü</v>
      </c>
    </row>
    <row r="46" spans="1:22" ht="14.25" thickBot="1">
      <c r="A46" s="431" t="s">
        <v>7</v>
      </c>
      <c r="B46" s="432"/>
      <c r="C46" s="433"/>
      <c r="D46" s="433"/>
      <c r="E46" s="433"/>
      <c r="F46" s="433"/>
      <c r="G46" s="716" t="s">
        <v>6</v>
      </c>
      <c r="H46" s="717"/>
      <c r="I46" s="717"/>
      <c r="J46" s="718"/>
      <c r="K46" s="719" t="s">
        <v>55</v>
      </c>
      <c r="L46" s="719"/>
      <c r="M46" s="719"/>
      <c r="N46" s="719"/>
      <c r="O46" s="720"/>
      <c r="P46" s="721" t="s">
        <v>56</v>
      </c>
      <c r="Q46" s="721"/>
      <c r="R46" s="721"/>
      <c r="S46" s="721"/>
      <c r="T46" s="721"/>
      <c r="U46" s="721"/>
      <c r="V46" s="722"/>
    </row>
    <row r="47" spans="1:22" ht="13.5">
      <c r="A47" s="434"/>
      <c r="B47" s="435"/>
      <c r="C47" s="435"/>
      <c r="D47" s="435"/>
      <c r="E47" s="435"/>
      <c r="F47" s="435"/>
      <c r="G47" s="436"/>
      <c r="H47" s="437"/>
      <c r="I47" s="437"/>
      <c r="J47" s="438"/>
      <c r="K47" s="439"/>
      <c r="L47" s="439"/>
      <c r="M47" s="439"/>
      <c r="N47" s="439"/>
      <c r="O47" s="440"/>
      <c r="P47" s="680" t="str">
        <f>CONCATENATE("Kurumumuz ",BİLGİLER!H18," öğencisine ait burs gideri")</f>
        <v>Kurumumuz 42400 öğencisine ait burs gideri</v>
      </c>
      <c r="Q47" s="681"/>
      <c r="R47" s="681"/>
      <c r="S47" s="681"/>
      <c r="T47" s="681"/>
      <c r="U47" s="681"/>
      <c r="V47" s="682"/>
    </row>
    <row r="48" spans="1:22" ht="14.25" thickBot="1">
      <c r="A48" s="441"/>
      <c r="B48" s="442"/>
      <c r="C48" s="442"/>
      <c r="D48" s="442"/>
      <c r="E48" s="442"/>
      <c r="F48" s="442"/>
      <c r="G48" s="441"/>
      <c r="H48" s="443"/>
      <c r="I48" s="443"/>
      <c r="J48" s="444"/>
      <c r="K48" s="443"/>
      <c r="L48" s="443"/>
      <c r="M48" s="443"/>
      <c r="N48" s="443"/>
      <c r="O48" s="445"/>
      <c r="P48" s="683"/>
      <c r="Q48" s="684"/>
      <c r="R48" s="684"/>
      <c r="S48" s="684"/>
      <c r="T48" s="684"/>
      <c r="U48" s="684"/>
      <c r="V48" s="685"/>
    </row>
    <row r="49" spans="1:22" ht="15.75" thickBot="1">
      <c r="A49" s="686" t="s">
        <v>57</v>
      </c>
      <c r="B49" s="687"/>
      <c r="C49" s="687"/>
      <c r="D49" s="687"/>
      <c r="E49" s="687"/>
      <c r="F49" s="687"/>
      <c r="G49" s="687"/>
      <c r="H49" s="687"/>
      <c r="I49" s="687"/>
      <c r="J49" s="687"/>
      <c r="K49" s="688"/>
      <c r="L49" s="688"/>
      <c r="M49" s="688"/>
      <c r="N49" s="688"/>
      <c r="O49" s="688"/>
      <c r="P49" s="446" t="str">
        <f>IF(BİLGİLER!H22=0,"",CONCATENATE(BİLGİLER!G22,"-",BİLGİLER!H22))</f>
        <v>Çeşitli Ödemeleri Bordrosu (Örnek 13)-1</v>
      </c>
      <c r="Q49" s="447"/>
      <c r="R49" s="447"/>
      <c r="S49" s="447"/>
      <c r="T49" s="447"/>
      <c r="U49" s="448"/>
      <c r="V49" s="449"/>
    </row>
    <row r="50" spans="1:22" ht="15.75" thickBot="1">
      <c r="A50" s="668" t="s">
        <v>58</v>
      </c>
      <c r="B50" s="669"/>
      <c r="C50" s="670"/>
      <c r="D50" s="674" t="s">
        <v>23</v>
      </c>
      <c r="E50" s="669"/>
      <c r="F50" s="669"/>
      <c r="G50" s="674" t="s">
        <v>25</v>
      </c>
      <c r="H50" s="669"/>
      <c r="I50" s="669"/>
      <c r="J50" s="670"/>
      <c r="K50" s="676" t="s">
        <v>59</v>
      </c>
      <c r="L50" s="676"/>
      <c r="M50" s="676"/>
      <c r="N50" s="676"/>
      <c r="O50" s="677"/>
      <c r="P50" s="450" t="str">
        <f>IF(BİLGİLER!H23=0,"",CONCATENATE(BİLGİLER!G23,"-",BİLGİLER!H23))</f>
        <v>Aylık Puantaj-1</v>
      </c>
      <c r="Q50" s="447"/>
      <c r="R50" s="451"/>
      <c r="S50" s="451"/>
      <c r="T50" s="451"/>
      <c r="U50" s="452"/>
      <c r="V50" s="453"/>
    </row>
    <row r="51" spans="1:22" ht="15.75" thickBot="1">
      <c r="A51" s="671"/>
      <c r="B51" s="672"/>
      <c r="C51" s="673"/>
      <c r="D51" s="675"/>
      <c r="E51" s="672"/>
      <c r="F51" s="672"/>
      <c r="G51" s="675"/>
      <c r="H51" s="672"/>
      <c r="I51" s="672"/>
      <c r="J51" s="673"/>
      <c r="K51" s="678" t="s">
        <v>40</v>
      </c>
      <c r="L51" s="678"/>
      <c r="M51" s="678"/>
      <c r="N51" s="679"/>
      <c r="O51" s="454" t="s">
        <v>41</v>
      </c>
      <c r="P51" s="450" t="str">
        <f>IF(BİLGİLER!H24=0,"",CONCATENATE(BİLGİLER!G24,"-",BİLGİLER!H24))</f>
        <v>Banka Listesi-1</v>
      </c>
      <c r="Q51" s="447"/>
      <c r="R51" s="451"/>
      <c r="S51" s="451"/>
      <c r="T51" s="451"/>
      <c r="U51" s="452"/>
      <c r="V51" s="453"/>
    </row>
    <row r="52" spans="1:22" ht="15.75" thickBot="1">
      <c r="A52" s="650"/>
      <c r="B52" s="651"/>
      <c r="C52" s="652"/>
      <c r="D52" s="653"/>
      <c r="E52" s="654"/>
      <c r="F52" s="655"/>
      <c r="G52" s="656"/>
      <c r="H52" s="657"/>
      <c r="I52" s="657"/>
      <c r="J52" s="658"/>
      <c r="K52" s="689"/>
      <c r="L52" s="690"/>
      <c r="M52" s="690"/>
      <c r="N52" s="690"/>
      <c r="O52" s="691"/>
      <c r="P52" s="450" t="str">
        <f>IF(BİLGİLER!H25=0,"",CONCATENATE(BİLGİLER!G25,"-",BİLGİLER!H25))</f>
        <v>Valilik Oluru-1</v>
      </c>
      <c r="Q52" s="447"/>
      <c r="R52" s="451"/>
      <c r="S52" s="451"/>
      <c r="T52" s="451"/>
      <c r="U52" s="452"/>
      <c r="V52" s="453"/>
    </row>
    <row r="53" spans="1:22" ht="15.75" thickBot="1">
      <c r="A53" s="650"/>
      <c r="B53" s="651"/>
      <c r="C53" s="652"/>
      <c r="D53" s="653"/>
      <c r="E53" s="654"/>
      <c r="F53" s="655"/>
      <c r="G53" s="656"/>
      <c r="H53" s="657"/>
      <c r="I53" s="657"/>
      <c r="J53" s="658"/>
      <c r="K53" s="659"/>
      <c r="L53" s="660"/>
      <c r="M53" s="660"/>
      <c r="N53" s="660"/>
      <c r="O53" s="661"/>
      <c r="P53" s="450" t="str">
        <f>IF(BİLGİLER!H26=0,"",CONCATENATE(BİLGİLER!G26,"-",BİLGİLER!H26))</f>
        <v>Göreve Başlama Yazısı-1</v>
      </c>
      <c r="Q53" s="447"/>
      <c r="R53" s="451"/>
      <c r="S53" s="451"/>
      <c r="T53" s="451"/>
      <c r="U53" s="452"/>
      <c r="V53" s="453"/>
    </row>
    <row r="54" spans="1:22" ht="15.75" thickBot="1">
      <c r="A54" s="650"/>
      <c r="B54" s="651"/>
      <c r="C54" s="652"/>
      <c r="D54" s="653"/>
      <c r="E54" s="654"/>
      <c r="F54" s="655"/>
      <c r="G54" s="656"/>
      <c r="H54" s="657"/>
      <c r="I54" s="657"/>
      <c r="J54" s="658"/>
      <c r="K54" s="659"/>
      <c r="L54" s="660"/>
      <c r="M54" s="660"/>
      <c r="N54" s="660"/>
      <c r="O54" s="661"/>
      <c r="P54" s="450">
        <f>IF(BİLGİLER!H27=0,"",CONCATENATE(BİLGİLER!G27,"-",BİLGİLER!H27))</f>
      </c>
      <c r="Q54" s="447"/>
      <c r="R54" s="451"/>
      <c r="S54" s="451"/>
      <c r="T54" s="451"/>
      <c r="U54" s="452"/>
      <c r="V54" s="453"/>
    </row>
    <row r="55" spans="1:22" ht="15.75" thickBot="1">
      <c r="A55" s="650" t="s">
        <v>12</v>
      </c>
      <c r="B55" s="651"/>
      <c r="C55" s="652"/>
      <c r="D55" s="653" t="s">
        <v>12</v>
      </c>
      <c r="E55" s="654"/>
      <c r="F55" s="655"/>
      <c r="G55" s="656" t="s">
        <v>12</v>
      </c>
      <c r="H55" s="657"/>
      <c r="I55" s="657"/>
      <c r="J55" s="658"/>
      <c r="K55" s="659" t="s">
        <v>12</v>
      </c>
      <c r="L55" s="660"/>
      <c r="M55" s="660"/>
      <c r="N55" s="660"/>
      <c r="O55" s="661"/>
      <c r="P55" s="450">
        <f>IF(BİLGİLER!H28=0,"",CONCATENATE(BİLGİLER!G28,"-",BİLGİLER!H28))</f>
      </c>
      <c r="Q55" s="447"/>
      <c r="R55" s="451"/>
      <c r="S55" s="451"/>
      <c r="T55" s="451"/>
      <c r="U55" s="452"/>
      <c r="V55" s="453"/>
    </row>
    <row r="56" spans="1:22" ht="15.75" thickBot="1">
      <c r="A56" s="650" t="s">
        <v>12</v>
      </c>
      <c r="B56" s="651"/>
      <c r="C56" s="652"/>
      <c r="D56" s="653" t="s">
        <v>12</v>
      </c>
      <c r="E56" s="654"/>
      <c r="F56" s="655"/>
      <c r="G56" s="656" t="s">
        <v>12</v>
      </c>
      <c r="H56" s="657"/>
      <c r="I56" s="657"/>
      <c r="J56" s="658"/>
      <c r="K56" s="659" t="s">
        <v>12</v>
      </c>
      <c r="L56" s="660"/>
      <c r="M56" s="660"/>
      <c r="N56" s="660"/>
      <c r="O56" s="661"/>
      <c r="P56" s="450">
        <f>IF(BİLGİLER!H29=0,"",CONCATENATE(BİLGİLER!G29,"-",BİLGİLER!H29))</f>
      </c>
      <c r="Q56" s="447"/>
      <c r="R56" s="451"/>
      <c r="S56" s="451"/>
      <c r="T56" s="451"/>
      <c r="U56" s="452">
        <f>IF(BİLGİLER!H31="","",BİLGİLER!H31)</f>
      </c>
      <c r="V56" s="453"/>
    </row>
    <row r="57" spans="1:22" ht="15.75" thickBot="1">
      <c r="A57" s="650" t="s">
        <v>12</v>
      </c>
      <c r="B57" s="651"/>
      <c r="C57" s="652"/>
      <c r="D57" s="653" t="s">
        <v>12</v>
      </c>
      <c r="E57" s="654"/>
      <c r="F57" s="655"/>
      <c r="G57" s="656" t="s">
        <v>12</v>
      </c>
      <c r="H57" s="657"/>
      <c r="I57" s="657"/>
      <c r="J57" s="658"/>
      <c r="K57" s="659" t="s">
        <v>12</v>
      </c>
      <c r="L57" s="660"/>
      <c r="M57" s="660"/>
      <c r="N57" s="660"/>
      <c r="O57" s="661"/>
      <c r="P57" s="455">
        <f>IF(BİLGİLER!H30=0,"",CONCATENATE(BİLGİLER!G30,"-",BİLGİLER!H30))</f>
      </c>
      <c r="Q57" s="456"/>
      <c r="R57" s="457"/>
      <c r="S57" s="457"/>
      <c r="T57" s="457"/>
      <c r="U57" s="458"/>
      <c r="V57" s="459"/>
    </row>
    <row r="58" spans="1:22" ht="13.5">
      <c r="A58" s="460"/>
      <c r="B58" s="461"/>
      <c r="C58" s="461"/>
      <c r="D58" s="461"/>
      <c r="E58" s="461"/>
      <c r="F58" s="461"/>
      <c r="G58" s="461"/>
      <c r="H58" s="461"/>
      <c r="I58" s="461"/>
      <c r="J58" s="462"/>
      <c r="K58" s="640" t="s">
        <v>60</v>
      </c>
      <c r="L58" s="641"/>
      <c r="M58" s="641"/>
      <c r="N58" s="641"/>
      <c r="O58" s="641"/>
      <c r="P58" s="625"/>
      <c r="Q58" s="625"/>
      <c r="R58" s="642"/>
      <c r="S58" s="624" t="s">
        <v>61</v>
      </c>
      <c r="T58" s="625"/>
      <c r="U58" s="625"/>
      <c r="V58" s="626"/>
    </row>
    <row r="59" spans="1:22" s="466" customFormat="1" ht="15">
      <c r="A59" s="463">
        <f>BİLGİLER!H8</f>
        <v>2016</v>
      </c>
      <c r="B59" s="464"/>
      <c r="C59" s="464"/>
      <c r="D59" s="464"/>
      <c r="E59" s="464"/>
      <c r="F59" s="464"/>
      <c r="G59" s="464"/>
      <c r="H59" s="464"/>
      <c r="I59" s="464"/>
      <c r="J59" s="465"/>
      <c r="K59" s="662">
        <f>BİLGİLER!H8</f>
        <v>2016</v>
      </c>
      <c r="L59" s="663"/>
      <c r="M59" s="663"/>
      <c r="N59" s="663"/>
      <c r="O59" s="663"/>
      <c r="P59" s="663"/>
      <c r="Q59" s="663"/>
      <c r="R59" s="664"/>
      <c r="S59" s="665">
        <f>A59</f>
        <v>2016</v>
      </c>
      <c r="T59" s="666"/>
      <c r="U59" s="666"/>
      <c r="V59" s="667"/>
    </row>
    <row r="60" spans="1:22" ht="13.5">
      <c r="A60" s="467"/>
      <c r="B60" s="468"/>
      <c r="C60" s="468"/>
      <c r="D60" s="468"/>
      <c r="E60" s="468"/>
      <c r="F60" s="468"/>
      <c r="G60" s="468"/>
      <c r="H60" s="468"/>
      <c r="I60" s="468"/>
      <c r="J60" s="469"/>
      <c r="K60" s="624" t="s">
        <v>62</v>
      </c>
      <c r="L60" s="625"/>
      <c r="M60" s="625"/>
      <c r="N60" s="625"/>
      <c r="O60" s="625"/>
      <c r="P60" s="625"/>
      <c r="Q60" s="625"/>
      <c r="R60" s="642"/>
      <c r="S60" s="624" t="s">
        <v>63</v>
      </c>
      <c r="T60" s="625"/>
      <c r="U60" s="625"/>
      <c r="V60" s="626"/>
    </row>
    <row r="61" spans="1:22" ht="13.5">
      <c r="A61" s="467"/>
      <c r="B61" s="468"/>
      <c r="C61" s="468"/>
      <c r="D61" s="468"/>
      <c r="E61" s="468"/>
      <c r="F61" s="468"/>
      <c r="G61" s="468"/>
      <c r="H61" s="468"/>
      <c r="I61" s="468"/>
      <c r="J61" s="469"/>
      <c r="K61" s="470"/>
      <c r="L61" s="471"/>
      <c r="M61" s="471"/>
      <c r="N61" s="471"/>
      <c r="O61" s="471"/>
      <c r="P61" s="471"/>
      <c r="Q61" s="471"/>
      <c r="R61" s="472"/>
      <c r="S61" s="470"/>
      <c r="T61" s="471"/>
      <c r="U61" s="471"/>
      <c r="V61" s="473"/>
    </row>
    <row r="62" spans="1:22" ht="13.5">
      <c r="A62" s="467"/>
      <c r="B62" s="468"/>
      <c r="C62" s="468"/>
      <c r="D62" s="468"/>
      <c r="E62" s="468"/>
      <c r="F62" s="468"/>
      <c r="G62" s="468"/>
      <c r="H62" s="468"/>
      <c r="I62" s="468"/>
      <c r="J62" s="469"/>
      <c r="K62" s="470"/>
      <c r="L62" s="471"/>
      <c r="M62" s="471"/>
      <c r="N62" s="471"/>
      <c r="O62" s="471"/>
      <c r="P62" s="471"/>
      <c r="Q62" s="471"/>
      <c r="R62" s="472"/>
      <c r="S62" s="470"/>
      <c r="T62" s="471"/>
      <c r="U62" s="471"/>
      <c r="V62" s="473"/>
    </row>
    <row r="63" spans="1:22" ht="15">
      <c r="A63" s="629"/>
      <c r="B63" s="630"/>
      <c r="C63" s="630"/>
      <c r="D63" s="630"/>
      <c r="E63" s="630"/>
      <c r="F63" s="630"/>
      <c r="G63" s="630"/>
      <c r="H63" s="630"/>
      <c r="I63" s="630"/>
      <c r="J63" s="631"/>
      <c r="K63" s="632" t="str">
        <f>BİLGİLER!B23</f>
        <v>Bekir ASLAN</v>
      </c>
      <c r="L63" s="633"/>
      <c r="M63" s="633"/>
      <c r="N63" s="633"/>
      <c r="O63" s="633"/>
      <c r="P63" s="633"/>
      <c r="Q63" s="633"/>
      <c r="R63" s="634"/>
      <c r="S63" s="632" t="str">
        <f>IF(NAKİT2!R15&lt;=BİLGİLER!B29,BİLGİLER!B31,BİLGİLER!B30)</f>
        <v>İbrahim ÖZKURT</v>
      </c>
      <c r="T63" s="633"/>
      <c r="U63" s="633"/>
      <c r="V63" s="636"/>
    </row>
    <row r="64" spans="1:22" ht="15">
      <c r="A64" s="474"/>
      <c r="B64" s="475"/>
      <c r="C64" s="475"/>
      <c r="D64" s="475"/>
      <c r="E64" s="475"/>
      <c r="F64" s="475"/>
      <c r="G64" s="475"/>
      <c r="H64" s="475"/>
      <c r="I64" s="475"/>
      <c r="J64" s="476"/>
      <c r="K64" s="644" t="str">
        <f>BİLGİLER!E23</f>
        <v>İlçe Milli Eğitim Müdürü</v>
      </c>
      <c r="L64" s="645"/>
      <c r="M64" s="645"/>
      <c r="N64" s="645"/>
      <c r="O64" s="645"/>
      <c r="P64" s="645"/>
      <c r="Q64" s="645"/>
      <c r="R64" s="646"/>
      <c r="S64" s="637" t="str">
        <f>IF(NAKİT2!R15&lt;=BİLGİLER!B29,BİLGİLER!E31,BİLGİLER!E30)</f>
        <v>Malmüdürü</v>
      </c>
      <c r="T64" s="638"/>
      <c r="U64" s="638"/>
      <c r="V64" s="639"/>
    </row>
    <row r="65" spans="1:22" ht="14.25" thickBot="1">
      <c r="A65" s="647" t="s">
        <v>64</v>
      </c>
      <c r="B65" s="648"/>
      <c r="C65" s="649" t="str">
        <f>Yaziyle(R42)</f>
        <v>Yalnız YediBin ElliBir.-TL., Kırk.-KR.</v>
      </c>
      <c r="D65" s="649"/>
      <c r="E65" s="649"/>
      <c r="F65" s="649"/>
      <c r="G65" s="649"/>
      <c r="H65" s="649"/>
      <c r="I65" s="649"/>
      <c r="J65" s="649"/>
      <c r="K65" s="649"/>
      <c r="L65" s="649"/>
      <c r="M65" s="649"/>
      <c r="N65" s="649"/>
      <c r="O65" s="649"/>
      <c r="P65" s="649"/>
      <c r="Q65" s="649"/>
      <c r="R65" s="649"/>
      <c r="S65" s="477" t="s">
        <v>65</v>
      </c>
      <c r="T65" s="478"/>
      <c r="U65" s="478"/>
      <c r="V65" s="479" t="s">
        <v>66</v>
      </c>
    </row>
    <row r="66" spans="1:22" ht="12.75">
      <c r="A66" s="480" t="s">
        <v>67</v>
      </c>
      <c r="B66" s="345"/>
      <c r="C66" s="345"/>
      <c r="D66" s="345"/>
      <c r="E66" s="345"/>
      <c r="F66" s="345"/>
      <c r="G66" s="345"/>
      <c r="H66" s="345"/>
      <c r="I66" s="345"/>
      <c r="J66" s="345"/>
      <c r="K66" s="345"/>
      <c r="L66" s="345"/>
      <c r="M66" s="345"/>
      <c r="N66" s="345"/>
      <c r="O66" s="345"/>
      <c r="P66" s="345"/>
      <c r="Q66" s="345"/>
      <c r="R66" s="345"/>
      <c r="S66" s="345"/>
      <c r="T66" s="345"/>
      <c r="U66" s="345"/>
      <c r="V66" s="481"/>
    </row>
    <row r="67" spans="1:22" ht="12.75">
      <c r="A67" s="635"/>
      <c r="B67" s="635"/>
      <c r="C67" s="345"/>
      <c r="D67" s="345"/>
      <c r="E67" s="643"/>
      <c r="F67" s="643"/>
      <c r="G67" s="345"/>
      <c r="H67" s="345"/>
      <c r="I67" s="345"/>
      <c r="J67" s="345"/>
      <c r="K67" s="345"/>
      <c r="L67" s="345"/>
      <c r="M67" s="345"/>
      <c r="N67" s="345"/>
      <c r="O67" s="345"/>
      <c r="P67" s="345"/>
      <c r="Q67" s="345"/>
      <c r="R67" s="482"/>
      <c r="S67" s="482"/>
      <c r="T67" s="482"/>
      <c r="U67" s="345"/>
      <c r="V67" s="483" t="str">
        <f>CONCATENATE(MENÜ!I27,MENÜ!J27)</f>
        <v>Sürüm No:2016-3</v>
      </c>
    </row>
    <row r="68" spans="1:22" ht="15">
      <c r="A68" s="627"/>
      <c r="B68" s="627"/>
      <c r="C68" s="628"/>
      <c r="D68" s="628"/>
      <c r="E68" s="628"/>
      <c r="F68" s="628"/>
      <c r="G68" s="628"/>
      <c r="H68" s="484"/>
      <c r="I68" s="484"/>
      <c r="J68" s="485"/>
      <c r="K68" s="485"/>
      <c r="L68" s="485"/>
      <c r="M68" s="485"/>
      <c r="N68" s="485"/>
      <c r="O68" s="485"/>
      <c r="P68" s="485"/>
      <c r="Q68" s="485"/>
      <c r="R68" s="486"/>
      <c r="S68" s="486"/>
      <c r="T68" s="482"/>
      <c r="U68" s="345"/>
      <c r="V68" s="481"/>
    </row>
    <row r="69" spans="1:22" ht="15">
      <c r="A69" s="627"/>
      <c r="B69" s="627"/>
      <c r="C69" s="628"/>
      <c r="D69" s="628"/>
      <c r="E69" s="628"/>
      <c r="F69" s="628"/>
      <c r="G69" s="628"/>
      <c r="H69" s="484"/>
      <c r="I69" s="484"/>
      <c r="J69" s="487"/>
      <c r="K69" s="487"/>
      <c r="L69" s="487"/>
      <c r="M69" s="487"/>
      <c r="N69" s="487"/>
      <c r="O69" s="487"/>
      <c r="P69" s="487"/>
      <c r="Q69" s="487"/>
      <c r="R69" s="487"/>
      <c r="S69" s="487"/>
      <c r="T69" s="345"/>
      <c r="U69" s="345"/>
      <c r="V69" s="481"/>
    </row>
    <row r="70" spans="23:38" ht="12.75">
      <c r="W70" s="488"/>
      <c r="X70" s="488"/>
      <c r="Y70" s="488"/>
      <c r="Z70" s="488"/>
      <c r="AA70" s="488"/>
      <c r="AB70" s="488"/>
      <c r="AC70" s="488"/>
      <c r="AD70" s="488"/>
      <c r="AE70" s="488"/>
      <c r="AF70" s="488"/>
      <c r="AG70" s="488"/>
      <c r="AH70" s="488"/>
      <c r="AI70" s="488"/>
      <c r="AJ70" s="488"/>
      <c r="AK70" s="488"/>
      <c r="AL70" s="488"/>
    </row>
    <row r="71" spans="23:38" ht="12.75">
      <c r="W71" s="488"/>
      <c r="X71" s="488"/>
      <c r="Y71" s="488"/>
      <c r="Z71" s="488"/>
      <c r="AA71" s="488"/>
      <c r="AB71" s="488"/>
      <c r="AC71" s="488"/>
      <c r="AD71" s="488"/>
      <c r="AE71" s="488"/>
      <c r="AF71" s="488"/>
      <c r="AG71" s="488"/>
      <c r="AH71" s="488"/>
      <c r="AI71" s="488"/>
      <c r="AJ71" s="488"/>
      <c r="AK71" s="488"/>
      <c r="AL71" s="488"/>
    </row>
    <row r="72" spans="23:38" ht="12.75">
      <c r="W72" s="488"/>
      <c r="X72" s="488"/>
      <c r="Y72" s="488"/>
      <c r="Z72" s="488"/>
      <c r="AA72" s="488"/>
      <c r="AB72" s="488"/>
      <c r="AC72" s="488"/>
      <c r="AD72" s="488"/>
      <c r="AE72" s="488"/>
      <c r="AF72" s="488"/>
      <c r="AG72" s="488"/>
      <c r="AH72" s="488"/>
      <c r="AI72" s="488"/>
      <c r="AJ72" s="488"/>
      <c r="AK72" s="488"/>
      <c r="AL72" s="488"/>
    </row>
    <row r="73" spans="23:38" ht="12.75">
      <c r="W73" s="488"/>
      <c r="X73" s="488"/>
      <c r="Y73" s="488"/>
      <c r="Z73" s="488"/>
      <c r="AA73" s="488"/>
      <c r="AB73" s="488"/>
      <c r="AC73" s="488"/>
      <c r="AD73" s="488"/>
      <c r="AE73" s="488"/>
      <c r="AF73" s="488"/>
      <c r="AG73" s="488"/>
      <c r="AH73" s="488"/>
      <c r="AI73" s="488"/>
      <c r="AJ73" s="488"/>
      <c r="AK73" s="488"/>
      <c r="AL73" s="488"/>
    </row>
    <row r="74" spans="23:38" ht="12.75">
      <c r="W74" s="488"/>
      <c r="X74" s="488"/>
      <c r="Y74" s="488"/>
      <c r="Z74" s="488"/>
      <c r="AA74" s="488"/>
      <c r="AB74" s="488"/>
      <c r="AC74" s="488"/>
      <c r="AD74" s="488"/>
      <c r="AE74" s="488"/>
      <c r="AF74" s="488"/>
      <c r="AG74" s="488"/>
      <c r="AH74" s="488"/>
      <c r="AI74" s="488"/>
      <c r="AJ74" s="488"/>
      <c r="AK74" s="488"/>
      <c r="AL74" s="488"/>
    </row>
    <row r="75" spans="23:38" ht="12.75">
      <c r="W75" s="488"/>
      <c r="X75" s="488"/>
      <c r="Y75" s="488"/>
      <c r="Z75" s="488"/>
      <c r="AA75" s="488"/>
      <c r="AB75" s="488"/>
      <c r="AC75" s="488"/>
      <c r="AD75" s="488"/>
      <c r="AE75" s="488"/>
      <c r="AF75" s="488"/>
      <c r="AG75" s="488"/>
      <c r="AH75" s="488"/>
      <c r="AI75" s="488"/>
      <c r="AJ75" s="488"/>
      <c r="AK75" s="488"/>
      <c r="AL75" s="488"/>
    </row>
    <row r="76" spans="23:38" ht="12.75">
      <c r="W76" s="488"/>
      <c r="X76" s="488"/>
      <c r="Y76" s="488"/>
      <c r="Z76" s="488"/>
      <c r="AA76" s="488"/>
      <c r="AB76" s="488"/>
      <c r="AC76" s="488"/>
      <c r="AD76" s="488"/>
      <c r="AE76" s="488"/>
      <c r="AF76" s="488"/>
      <c r="AG76" s="488"/>
      <c r="AH76" s="488"/>
      <c r="AI76" s="488"/>
      <c r="AJ76" s="488"/>
      <c r="AK76" s="488"/>
      <c r="AL76" s="488"/>
    </row>
    <row r="87" ht="12.75">
      <c r="V87" s="489"/>
    </row>
    <row r="88" ht="12.75">
      <c r="V88" s="489"/>
    </row>
    <row r="89" ht="12.75">
      <c r="V89" s="489"/>
    </row>
    <row r="90" ht="12.75">
      <c r="V90" s="489"/>
    </row>
    <row r="91" ht="12.75">
      <c r="V91" s="489"/>
    </row>
    <row r="118" ht="12.75">
      <c r="A118" s="490"/>
    </row>
  </sheetData>
  <sheetProtection sheet="1" objects="1" scenarios="1"/>
  <mergeCells count="185">
    <mergeCell ref="T7:U7"/>
    <mergeCell ref="E8:F8"/>
    <mergeCell ref="K8:O8"/>
    <mergeCell ref="P8:R8"/>
    <mergeCell ref="T8:U8"/>
    <mergeCell ref="E7:F7"/>
    <mergeCell ref="G7:J8"/>
    <mergeCell ref="K7:O7"/>
    <mergeCell ref="P7:R7"/>
    <mergeCell ref="A14:B14"/>
    <mergeCell ref="K14:L14"/>
    <mergeCell ref="A15:B15"/>
    <mergeCell ref="K15:L15"/>
    <mergeCell ref="R15:S15"/>
    <mergeCell ref="S6:S10"/>
    <mergeCell ref="A7:B8"/>
    <mergeCell ref="A3:V3"/>
    <mergeCell ref="A5:B5"/>
    <mergeCell ref="C5:J5"/>
    <mergeCell ref="A6:B6"/>
    <mergeCell ref="C6:J6"/>
    <mergeCell ref="K6:O6"/>
    <mergeCell ref="P6:R6"/>
    <mergeCell ref="T6:U6"/>
    <mergeCell ref="T15:U15"/>
    <mergeCell ref="A12:B12"/>
    <mergeCell ref="C12:F13"/>
    <mergeCell ref="G12:J13"/>
    <mergeCell ref="K12:L12"/>
    <mergeCell ref="M12:Q12"/>
    <mergeCell ref="R12:U12"/>
    <mergeCell ref="A13:B13"/>
    <mergeCell ref="K13:L13"/>
    <mergeCell ref="R13:S13"/>
    <mergeCell ref="T13:U13"/>
    <mergeCell ref="A9:B9"/>
    <mergeCell ref="C9:R9"/>
    <mergeCell ref="T9:U9"/>
    <mergeCell ref="A10:B10"/>
    <mergeCell ref="C10:R10"/>
    <mergeCell ref="T10:U10"/>
    <mergeCell ref="A16:B16"/>
    <mergeCell ref="K16:L16"/>
    <mergeCell ref="R16:S16"/>
    <mergeCell ref="T16:U16"/>
    <mergeCell ref="A20:B20"/>
    <mergeCell ref="K20:L20"/>
    <mergeCell ref="R20:S20"/>
    <mergeCell ref="T20:U20"/>
    <mergeCell ref="A19:B19"/>
    <mergeCell ref="K19:L19"/>
    <mergeCell ref="A17:B17"/>
    <mergeCell ref="K17:L17"/>
    <mergeCell ref="R17:S17"/>
    <mergeCell ref="T17:U17"/>
    <mergeCell ref="R19:S19"/>
    <mergeCell ref="T19:U19"/>
    <mergeCell ref="A18:B18"/>
    <mergeCell ref="K18:L18"/>
    <mergeCell ref="R18:S18"/>
    <mergeCell ref="T18:U18"/>
    <mergeCell ref="A22:B22"/>
    <mergeCell ref="K22:L22"/>
    <mergeCell ref="R22:S22"/>
    <mergeCell ref="T22:U22"/>
    <mergeCell ref="A21:B21"/>
    <mergeCell ref="K21:L21"/>
    <mergeCell ref="R21:S21"/>
    <mergeCell ref="T21:U21"/>
    <mergeCell ref="A24:B24"/>
    <mergeCell ref="K24:L24"/>
    <mergeCell ref="R24:S24"/>
    <mergeCell ref="T24:U24"/>
    <mergeCell ref="A23:B23"/>
    <mergeCell ref="K23:L23"/>
    <mergeCell ref="R23:S23"/>
    <mergeCell ref="T23:U23"/>
    <mergeCell ref="A28:B28"/>
    <mergeCell ref="K28:L28"/>
    <mergeCell ref="R28:S28"/>
    <mergeCell ref="T28:U28"/>
    <mergeCell ref="A27:B27"/>
    <mergeCell ref="K27:L27"/>
    <mergeCell ref="R27:S27"/>
    <mergeCell ref="T27:U27"/>
    <mergeCell ref="A26:B26"/>
    <mergeCell ref="K26:L26"/>
    <mergeCell ref="R26:S26"/>
    <mergeCell ref="T26:U26"/>
    <mergeCell ref="A25:B25"/>
    <mergeCell ref="K25:L25"/>
    <mergeCell ref="R25:S25"/>
    <mergeCell ref="T25:U25"/>
    <mergeCell ref="A32:B32"/>
    <mergeCell ref="K32:L32"/>
    <mergeCell ref="R32:S32"/>
    <mergeCell ref="T32:U32"/>
    <mergeCell ref="A31:B31"/>
    <mergeCell ref="K31:L31"/>
    <mergeCell ref="R31:S31"/>
    <mergeCell ref="T31:U31"/>
    <mergeCell ref="A30:B30"/>
    <mergeCell ref="K30:L30"/>
    <mergeCell ref="R30:S30"/>
    <mergeCell ref="T30:U30"/>
    <mergeCell ref="A29:B29"/>
    <mergeCell ref="K29:L29"/>
    <mergeCell ref="R29:S29"/>
    <mergeCell ref="T29:U29"/>
    <mergeCell ref="T38:V38"/>
    <mergeCell ref="A40:B41"/>
    <mergeCell ref="C40:F40"/>
    <mergeCell ref="G40:K40"/>
    <mergeCell ref="L40:P40"/>
    <mergeCell ref="R40:S40"/>
    <mergeCell ref="T40:U41"/>
    <mergeCell ref="C41:E41"/>
    <mergeCell ref="G41:J41"/>
    <mergeCell ref="L41:O41"/>
    <mergeCell ref="G46:J46"/>
    <mergeCell ref="K46:O46"/>
    <mergeCell ref="P46:V46"/>
    <mergeCell ref="A33:P33"/>
    <mergeCell ref="R33:S33"/>
    <mergeCell ref="T33:U33"/>
    <mergeCell ref="A34:P34"/>
    <mergeCell ref="R34:S34"/>
    <mergeCell ref="T34:U34"/>
    <mergeCell ref="C36:P36"/>
    <mergeCell ref="C42:F44"/>
    <mergeCell ref="L42:P44"/>
    <mergeCell ref="R42:S44"/>
    <mergeCell ref="T42:U44"/>
    <mergeCell ref="G44:K44"/>
    <mergeCell ref="A45:O45"/>
    <mergeCell ref="P47:V48"/>
    <mergeCell ref="A49:O49"/>
    <mergeCell ref="A52:C52"/>
    <mergeCell ref="D52:F52"/>
    <mergeCell ref="G52:J52"/>
    <mergeCell ref="K52:O52"/>
    <mergeCell ref="D54:F54"/>
    <mergeCell ref="G54:J54"/>
    <mergeCell ref="K54:O54"/>
    <mergeCell ref="A55:C55"/>
    <mergeCell ref="A50:C51"/>
    <mergeCell ref="D50:F51"/>
    <mergeCell ref="G50:J51"/>
    <mergeCell ref="K50:O50"/>
    <mergeCell ref="K51:N51"/>
    <mergeCell ref="S58:V58"/>
    <mergeCell ref="K59:R59"/>
    <mergeCell ref="S59:V59"/>
    <mergeCell ref="D55:F55"/>
    <mergeCell ref="G55:J55"/>
    <mergeCell ref="A53:C53"/>
    <mergeCell ref="D53:F53"/>
    <mergeCell ref="G53:J53"/>
    <mergeCell ref="K53:O53"/>
    <mergeCell ref="A54:C54"/>
    <mergeCell ref="A56:C56"/>
    <mergeCell ref="D56:F56"/>
    <mergeCell ref="G56:J56"/>
    <mergeCell ref="K56:O56"/>
    <mergeCell ref="A57:C57"/>
    <mergeCell ref="K55:O55"/>
    <mergeCell ref="D57:F57"/>
    <mergeCell ref="G57:J57"/>
    <mergeCell ref="K57:O57"/>
    <mergeCell ref="K58:R58"/>
    <mergeCell ref="E67:F67"/>
    <mergeCell ref="A68:B68"/>
    <mergeCell ref="C68:G68"/>
    <mergeCell ref="K64:R64"/>
    <mergeCell ref="A65:B65"/>
    <mergeCell ref="C65:R65"/>
    <mergeCell ref="K60:R60"/>
    <mergeCell ref="S60:V60"/>
    <mergeCell ref="A69:B69"/>
    <mergeCell ref="C69:G69"/>
    <mergeCell ref="A63:J63"/>
    <mergeCell ref="K63:R63"/>
    <mergeCell ref="A67:B67"/>
    <mergeCell ref="S63:V63"/>
    <mergeCell ref="S64:V64"/>
  </mergeCells>
  <dataValidations count="1">
    <dataValidation type="list" allowBlank="1" showInputMessage="1" showErrorMessage="1" promptTitle="Uyarı !!" prompt="Lütfen seçiniz." sqref="W24">
      <formula1>"EVET,HAYIR"</formula1>
    </dataValidation>
  </dataValidations>
  <printOptions horizontalCentered="1" verticalCentered="1"/>
  <pageMargins left="0.1968503937007874" right="0.1968503937007874" top="0.3937007874015748" bottom="0.3937007874015748" header="0" footer="0"/>
  <pageSetup blackAndWhite="1" horizontalDpi="200" verticalDpi="200" orientation="portrait" paperSize="9" scale="75" r:id="rId2"/>
  <drawing r:id="rId1"/>
</worksheet>
</file>

<file path=xl/worksheets/sheet11.xml><?xml version="1.0" encoding="utf-8"?>
<worksheet xmlns="http://schemas.openxmlformats.org/spreadsheetml/2006/main" xmlns:r="http://schemas.openxmlformats.org/officeDocument/2006/relationships">
  <sheetPr codeName="Sayfa1"/>
  <dimension ref="A1:AB42"/>
  <sheetViews>
    <sheetView showGridLines="0" zoomScale="90" zoomScaleNormal="90" zoomScalePageLayoutView="0" workbookViewId="0" topLeftCell="A19">
      <selection activeCell="Z34" sqref="Z34"/>
    </sheetView>
  </sheetViews>
  <sheetFormatPr defaultColWidth="9.140625" defaultRowHeight="12.75"/>
  <cols>
    <col min="1" max="1" width="4.8515625" style="497" customWidth="1"/>
    <col min="2" max="2" width="4.7109375" style="497" customWidth="1"/>
    <col min="3" max="23" width="4.00390625" style="497" customWidth="1"/>
    <col min="24" max="16384" width="9.140625" style="497" customWidth="1"/>
  </cols>
  <sheetData>
    <row r="1" spans="1:23" ht="15.75">
      <c r="A1" s="865" t="s">
        <v>302</v>
      </c>
      <c r="B1" s="865"/>
      <c r="C1" s="865"/>
      <c r="D1" s="865"/>
      <c r="E1" s="865"/>
      <c r="F1" s="865"/>
      <c r="G1" s="865"/>
      <c r="H1" s="865"/>
      <c r="I1" s="865"/>
      <c r="J1" s="865"/>
      <c r="K1" s="865"/>
      <c r="L1" s="865"/>
      <c r="M1" s="865"/>
      <c r="N1" s="865"/>
      <c r="O1" s="865"/>
      <c r="P1" s="865"/>
      <c r="Q1" s="865"/>
      <c r="R1" s="865"/>
      <c r="S1" s="865"/>
      <c r="T1" s="865"/>
      <c r="U1" s="865"/>
      <c r="V1" s="865"/>
      <c r="W1" s="865"/>
    </row>
    <row r="2" spans="1:23" ht="25.5" customHeight="1">
      <c r="A2" s="498"/>
      <c r="B2" s="498"/>
      <c r="C2" s="498"/>
      <c r="D2" s="498"/>
      <c r="E2" s="498"/>
      <c r="F2" s="498"/>
      <c r="G2" s="498"/>
      <c r="H2" s="498"/>
      <c r="I2" s="498"/>
      <c r="J2" s="498"/>
      <c r="K2" s="498"/>
      <c r="L2" s="498"/>
      <c r="M2" s="498"/>
      <c r="N2" s="498"/>
      <c r="O2" s="498"/>
      <c r="P2" s="498"/>
      <c r="Q2" s="498"/>
      <c r="R2" s="498"/>
      <c r="S2" s="498"/>
      <c r="T2" s="498"/>
      <c r="U2" s="498"/>
      <c r="V2" s="498"/>
      <c r="W2" s="498"/>
    </row>
    <row r="3" spans="1:23" ht="15.75">
      <c r="A3" s="872" t="s">
        <v>303</v>
      </c>
      <c r="B3" s="872"/>
      <c r="C3" s="872"/>
      <c r="D3" s="872"/>
      <c r="E3" s="872"/>
      <c r="F3" s="872"/>
      <c r="G3" s="872"/>
      <c r="H3" s="872"/>
      <c r="I3" s="862"/>
      <c r="J3" s="507" t="s">
        <v>335</v>
      </c>
      <c r="K3" s="498"/>
      <c r="L3" s="498"/>
      <c r="M3" s="498"/>
      <c r="N3" s="498"/>
      <c r="O3" s="498"/>
      <c r="P3" s="498"/>
      <c r="Q3" s="498"/>
      <c r="R3" s="498"/>
      <c r="S3" s="498"/>
      <c r="T3" s="498"/>
      <c r="U3" s="498"/>
      <c r="V3" s="498"/>
      <c r="W3" s="498"/>
    </row>
    <row r="4" spans="1:23" ht="17.25" customHeight="1">
      <c r="A4" s="872" t="s">
        <v>304</v>
      </c>
      <c r="B4" s="872"/>
      <c r="C4" s="872"/>
      <c r="D4" s="872"/>
      <c r="E4" s="872"/>
      <c r="F4" s="872"/>
      <c r="G4" s="872"/>
      <c r="H4" s="872"/>
      <c r="I4" s="862"/>
      <c r="J4" s="525" t="s">
        <v>339</v>
      </c>
      <c r="K4" s="507"/>
      <c r="L4" s="507"/>
      <c r="M4" s="507"/>
      <c r="N4" s="507"/>
      <c r="O4" s="507"/>
      <c r="P4" s="507"/>
      <c r="Q4" s="507"/>
      <c r="R4" s="507"/>
      <c r="S4" s="507"/>
      <c r="T4" s="507"/>
      <c r="U4" s="507"/>
      <c r="V4" s="507"/>
      <c r="W4" s="507"/>
    </row>
    <row r="5" spans="1:23" ht="17.25" customHeight="1">
      <c r="A5" s="872" t="s">
        <v>305</v>
      </c>
      <c r="B5" s="872"/>
      <c r="C5" s="872"/>
      <c r="D5" s="872"/>
      <c r="E5" s="872"/>
      <c r="F5" s="872"/>
      <c r="G5" s="872"/>
      <c r="H5" s="872"/>
      <c r="I5" s="862"/>
      <c r="J5" s="525" t="s">
        <v>330</v>
      </c>
      <c r="K5" s="507"/>
      <c r="L5" s="507"/>
      <c r="M5" s="507"/>
      <c r="N5" s="507"/>
      <c r="O5" s="507"/>
      <c r="P5" s="507"/>
      <c r="Q5" s="507"/>
      <c r="R5" s="507"/>
      <c r="S5" s="507"/>
      <c r="T5" s="507"/>
      <c r="U5" s="507"/>
      <c r="V5" s="507"/>
      <c r="W5" s="507"/>
    </row>
    <row r="6" spans="1:23" ht="17.25" customHeight="1">
      <c r="A6" s="872" t="s">
        <v>306</v>
      </c>
      <c r="B6" s="872"/>
      <c r="C6" s="872"/>
      <c r="D6" s="872"/>
      <c r="E6" s="872"/>
      <c r="F6" s="872"/>
      <c r="G6" s="872"/>
      <c r="H6" s="872"/>
      <c r="I6" s="862"/>
      <c r="J6" s="505"/>
      <c r="K6" s="506"/>
      <c r="L6" s="506"/>
      <c r="M6" s="506"/>
      <c r="N6" s="506"/>
      <c r="O6" s="506"/>
      <c r="P6" s="506"/>
      <c r="Q6" s="506"/>
      <c r="R6" s="506"/>
      <c r="S6" s="506"/>
      <c r="T6" s="506"/>
      <c r="U6" s="506"/>
      <c r="V6" s="506"/>
      <c r="W6" s="506"/>
    </row>
    <row r="7" spans="1:23" ht="17.25" customHeight="1">
      <c r="A7" s="872" t="s">
        <v>307</v>
      </c>
      <c r="B7" s="872"/>
      <c r="C7" s="872"/>
      <c r="D7" s="872"/>
      <c r="E7" s="872"/>
      <c r="F7" s="872"/>
      <c r="G7" s="872"/>
      <c r="H7" s="872"/>
      <c r="I7" s="862"/>
      <c r="J7" s="505"/>
      <c r="K7" s="506"/>
      <c r="L7" s="506"/>
      <c r="M7" s="506"/>
      <c r="N7" s="506"/>
      <c r="O7" s="506"/>
      <c r="P7" s="506"/>
      <c r="Q7" s="506"/>
      <c r="R7" s="506"/>
      <c r="S7" s="506"/>
      <c r="T7" s="506"/>
      <c r="U7" s="506"/>
      <c r="V7" s="506"/>
      <c r="W7" s="506"/>
    </row>
    <row r="8" spans="1:23" ht="17.25" customHeight="1">
      <c r="A8" s="872" t="s">
        <v>308</v>
      </c>
      <c r="B8" s="872"/>
      <c r="C8" s="872"/>
      <c r="D8" s="872"/>
      <c r="E8" s="872"/>
      <c r="F8" s="872"/>
      <c r="G8" s="872"/>
      <c r="H8" s="872"/>
      <c r="I8" s="862"/>
      <c r="J8" s="505"/>
      <c r="K8" s="506"/>
      <c r="L8" s="506"/>
      <c r="M8" s="506"/>
      <c r="N8" s="506"/>
      <c r="O8" s="506"/>
      <c r="P8" s="506"/>
      <c r="Q8" s="506"/>
      <c r="R8" s="506"/>
      <c r="S8" s="506"/>
      <c r="T8" s="506"/>
      <c r="U8" s="506"/>
      <c r="V8" s="506"/>
      <c r="W8" s="506"/>
    </row>
    <row r="9" spans="1:23" ht="17.25" customHeight="1">
      <c r="A9" s="872" t="s">
        <v>309</v>
      </c>
      <c r="B9" s="872"/>
      <c r="C9" s="872"/>
      <c r="D9" s="872"/>
      <c r="E9" s="872"/>
      <c r="F9" s="872"/>
      <c r="G9" s="872"/>
      <c r="H9" s="872"/>
      <c r="I9" s="862"/>
      <c r="J9" s="505"/>
      <c r="K9" s="506"/>
      <c r="L9" s="506"/>
      <c r="M9" s="506"/>
      <c r="N9" s="506"/>
      <c r="O9" s="506"/>
      <c r="P9" s="506"/>
      <c r="Q9" s="506"/>
      <c r="R9" s="506"/>
      <c r="S9" s="506"/>
      <c r="T9" s="506"/>
      <c r="U9" s="506"/>
      <c r="V9" s="506"/>
      <c r="W9" s="506"/>
    </row>
    <row r="10" spans="1:23" ht="15.75" customHeight="1">
      <c r="A10" s="861" t="s">
        <v>310</v>
      </c>
      <c r="B10" s="861"/>
      <c r="C10" s="861"/>
      <c r="D10" s="861"/>
      <c r="E10" s="861"/>
      <c r="F10" s="861"/>
      <c r="G10" s="861"/>
      <c r="H10" s="861"/>
      <c r="I10" s="862"/>
      <c r="J10" s="508"/>
      <c r="K10" s="509"/>
      <c r="L10" s="509"/>
      <c r="M10" s="509"/>
      <c r="N10" s="509"/>
      <c r="O10" s="509"/>
      <c r="P10" s="509"/>
      <c r="Q10" s="506"/>
      <c r="R10" s="506"/>
      <c r="S10" s="506"/>
      <c r="T10" s="506"/>
      <c r="U10" s="506"/>
      <c r="V10" s="506"/>
      <c r="W10" s="506"/>
    </row>
    <row r="11" spans="1:23" ht="15.75" customHeight="1">
      <c r="A11" s="861" t="s">
        <v>311</v>
      </c>
      <c r="B11" s="861"/>
      <c r="C11" s="861"/>
      <c r="D11" s="861"/>
      <c r="E11" s="861"/>
      <c r="F11" s="861"/>
      <c r="G11" s="861"/>
      <c r="H11" s="861"/>
      <c r="I11" s="862"/>
      <c r="J11" s="863">
        <v>12345678902</v>
      </c>
      <c r="K11" s="864"/>
      <c r="L11" s="864"/>
      <c r="M11" s="864"/>
      <c r="N11" s="864"/>
      <c r="O11" s="864"/>
      <c r="P11" s="864"/>
      <c r="Q11" s="498"/>
      <c r="R11" s="498"/>
      <c r="S11" s="498"/>
      <c r="T11" s="498"/>
      <c r="U11" s="498"/>
      <c r="V11" s="498"/>
      <c r="W11" s="498"/>
    </row>
    <row r="12" spans="1:23" ht="15">
      <c r="A12" s="498"/>
      <c r="B12" s="498"/>
      <c r="C12" s="498"/>
      <c r="D12" s="498"/>
      <c r="E12" s="498"/>
      <c r="F12" s="498"/>
      <c r="G12" s="498"/>
      <c r="H12" s="498"/>
      <c r="I12" s="498"/>
      <c r="J12" s="498"/>
      <c r="K12" s="498"/>
      <c r="L12" s="498"/>
      <c r="M12" s="498"/>
      <c r="N12" s="498"/>
      <c r="O12" s="498"/>
      <c r="P12" s="498"/>
      <c r="Q12" s="498"/>
      <c r="R12" s="498"/>
      <c r="S12" s="498"/>
      <c r="T12" s="498"/>
      <c r="U12" s="498"/>
      <c r="V12" s="498"/>
      <c r="W12" s="498"/>
    </row>
    <row r="13" spans="1:23" ht="15">
      <c r="A13" s="498"/>
      <c r="B13" s="498"/>
      <c r="C13" s="498"/>
      <c r="D13" s="498"/>
      <c r="E13" s="498"/>
      <c r="F13" s="498"/>
      <c r="G13" s="498"/>
      <c r="H13" s="498"/>
      <c r="I13" s="498"/>
      <c r="J13" s="498"/>
      <c r="K13" s="498"/>
      <c r="L13" s="498"/>
      <c r="M13" s="498"/>
      <c r="N13" s="498"/>
      <c r="O13" s="498"/>
      <c r="P13" s="498"/>
      <c r="Q13" s="498"/>
      <c r="R13" s="498"/>
      <c r="S13" s="498"/>
      <c r="T13" s="498"/>
      <c r="U13" s="498"/>
      <c r="V13" s="498"/>
      <c r="W13" s="498"/>
    </row>
    <row r="14" spans="1:23" ht="12.75" customHeight="1">
      <c r="A14" s="498"/>
      <c r="B14" s="498"/>
      <c r="C14" s="498"/>
      <c r="D14" s="498"/>
      <c r="E14" s="498"/>
      <c r="F14" s="867" t="s">
        <v>312</v>
      </c>
      <c r="G14" s="867"/>
      <c r="H14" s="498" t="s">
        <v>322</v>
      </c>
      <c r="I14" s="498"/>
      <c r="J14" s="498"/>
      <c r="K14" s="498"/>
      <c r="L14" s="498"/>
      <c r="M14" s="498"/>
      <c r="N14" s="498"/>
      <c r="O14" s="498"/>
      <c r="P14" s="498"/>
      <c r="Q14" s="498"/>
      <c r="R14" s="498"/>
      <c r="S14" s="498"/>
      <c r="T14" s="498"/>
      <c r="U14" s="498"/>
      <c r="V14" s="498"/>
      <c r="W14" s="498"/>
    </row>
    <row r="15" spans="1:23" ht="15">
      <c r="A15" s="498"/>
      <c r="B15" s="498"/>
      <c r="C15" s="498"/>
      <c r="D15" s="498"/>
      <c r="E15" s="498"/>
      <c r="F15" s="498"/>
      <c r="G15" s="498"/>
      <c r="H15" s="498"/>
      <c r="I15" s="498"/>
      <c r="J15" s="498"/>
      <c r="K15" s="498"/>
      <c r="L15" s="498"/>
      <c r="M15" s="498"/>
      <c r="N15" s="498"/>
      <c r="O15" s="498"/>
      <c r="P15" s="498"/>
      <c r="Q15" s="498"/>
      <c r="R15" s="498"/>
      <c r="S15" s="498"/>
      <c r="T15" s="498"/>
      <c r="U15" s="498"/>
      <c r="V15" s="498"/>
      <c r="W15" s="498"/>
    </row>
    <row r="16" spans="1:23" ht="15">
      <c r="A16" s="868" t="str">
        <f>CONCATENATE(UPPER(BİLGİLER!B5),"' NE")</f>
        <v>İLÇE MİLLÎ EĞİTİM MÜDÜRLÜĞÜ' NE</v>
      </c>
      <c r="B16" s="865"/>
      <c r="C16" s="865"/>
      <c r="D16" s="865"/>
      <c r="E16" s="865"/>
      <c r="F16" s="865"/>
      <c r="G16" s="865"/>
      <c r="H16" s="865"/>
      <c r="I16" s="865"/>
      <c r="J16" s="865"/>
      <c r="K16" s="865"/>
      <c r="L16" s="865"/>
      <c r="M16" s="865"/>
      <c r="N16" s="865"/>
      <c r="O16" s="865"/>
      <c r="P16" s="865"/>
      <c r="Q16" s="865"/>
      <c r="R16" s="865"/>
      <c r="S16" s="865"/>
      <c r="T16" s="865"/>
      <c r="U16" s="865"/>
      <c r="V16" s="865"/>
      <c r="W16" s="865"/>
    </row>
    <row r="17" spans="1:28" ht="15">
      <c r="A17" s="865" t="s">
        <v>323</v>
      </c>
      <c r="B17" s="865"/>
      <c r="C17" s="865"/>
      <c r="D17" s="865"/>
      <c r="E17" s="865"/>
      <c r="F17" s="865"/>
      <c r="G17" s="865"/>
      <c r="H17" s="865"/>
      <c r="I17" s="865"/>
      <c r="J17" s="865"/>
      <c r="K17" s="865"/>
      <c r="L17" s="865"/>
      <c r="M17" s="865"/>
      <c r="N17" s="865"/>
      <c r="O17" s="865"/>
      <c r="P17" s="865"/>
      <c r="Q17" s="865"/>
      <c r="R17" s="865"/>
      <c r="S17" s="865"/>
      <c r="T17" s="865"/>
      <c r="U17" s="865"/>
      <c r="V17" s="865"/>
      <c r="W17" s="865"/>
      <c r="AB17" s="510"/>
    </row>
    <row r="18" spans="1:23" ht="15">
      <c r="A18" s="498"/>
      <c r="B18" s="498"/>
      <c r="C18" s="498"/>
      <c r="D18" s="498"/>
      <c r="E18" s="498"/>
      <c r="F18" s="498"/>
      <c r="G18" s="498"/>
      <c r="H18" s="498"/>
      <c r="I18" s="498"/>
      <c r="J18" s="498"/>
      <c r="K18" s="498"/>
      <c r="L18" s="498"/>
      <c r="M18" s="498"/>
      <c r="N18" s="498"/>
      <c r="O18" s="498"/>
      <c r="P18" s="498"/>
      <c r="Q18" s="498"/>
      <c r="R18" s="498"/>
      <c r="S18" s="498"/>
      <c r="T18" s="498"/>
      <c r="U18" s="498"/>
      <c r="V18" s="498"/>
      <c r="W18" s="498"/>
    </row>
    <row r="19" spans="1:23" ht="39" customHeight="1">
      <c r="A19" s="869" t="s">
        <v>313</v>
      </c>
      <c r="B19" s="869"/>
      <c r="C19" s="869"/>
      <c r="D19" s="869"/>
      <c r="E19" s="869"/>
      <c r="F19" s="869"/>
      <c r="G19" s="869"/>
      <c r="H19" s="869"/>
      <c r="I19" s="869"/>
      <c r="J19" s="869"/>
      <c r="K19" s="869"/>
      <c r="L19" s="869"/>
      <c r="M19" s="869"/>
      <c r="N19" s="869"/>
      <c r="O19" s="869"/>
      <c r="P19" s="869"/>
      <c r="Q19" s="869"/>
      <c r="R19" s="869"/>
      <c r="S19" s="869"/>
      <c r="T19" s="869"/>
      <c r="U19" s="869"/>
      <c r="V19" s="869"/>
      <c r="W19" s="869"/>
    </row>
    <row r="20" spans="1:23" ht="48" customHeight="1">
      <c r="A20" s="870" t="str">
        <f>CONCATENATE("                 Söz konusu kanun uyarınca tarafıma ödenmesi gereken ",BİLGİLER!H8," Mali yılı ",BİLGİLER!H10,"  ayına ait ilave ücretimin tahakkuk ettirilerek aşağıda belirtmiş olduğum hesabıma aktarılmak suretiyle ödenmesini istiyorum. Gerekli belgeler ekte sunulmuştur.")</f>
        <v>                 Söz konusu kanun uyarınca tarafıma ödenmesi gereken 2016 Mali yılı Ocak  ayına ait ilave ücretimin tahakkuk ettirilerek aşağıda belirtmiş olduğum hesabıma aktarılmak suretiyle ödenmesini istiyorum. Gerekli belgeler ekte sunulmuştur.</v>
      </c>
      <c r="B20" s="870"/>
      <c r="C20" s="870"/>
      <c r="D20" s="870"/>
      <c r="E20" s="870"/>
      <c r="F20" s="870"/>
      <c r="G20" s="870"/>
      <c r="H20" s="870"/>
      <c r="I20" s="870"/>
      <c r="J20" s="870"/>
      <c r="K20" s="870"/>
      <c r="L20" s="870"/>
      <c r="M20" s="870"/>
      <c r="N20" s="870"/>
      <c r="O20" s="870"/>
      <c r="P20" s="870"/>
      <c r="Q20" s="870"/>
      <c r="R20" s="870"/>
      <c r="S20" s="870"/>
      <c r="T20" s="870"/>
      <c r="U20" s="870"/>
      <c r="V20" s="870"/>
      <c r="W20" s="870"/>
    </row>
    <row r="21" spans="1:23" ht="15">
      <c r="A21" s="498"/>
      <c r="B21" s="498"/>
      <c r="C21" s="498"/>
      <c r="D21" s="498"/>
      <c r="E21" s="498"/>
      <c r="F21" s="498"/>
      <c r="G21" s="498"/>
      <c r="H21" s="498"/>
      <c r="I21" s="498"/>
      <c r="J21" s="498"/>
      <c r="K21" s="498"/>
      <c r="L21" s="498"/>
      <c r="M21" s="498"/>
      <c r="N21" s="498"/>
      <c r="O21" s="498"/>
      <c r="P21" s="498"/>
      <c r="Q21" s="498"/>
      <c r="R21" s="498"/>
      <c r="S21" s="498"/>
      <c r="T21" s="498"/>
      <c r="U21" s="498"/>
      <c r="V21" s="498"/>
      <c r="W21" s="498"/>
    </row>
    <row r="22" spans="1:23" ht="15">
      <c r="A22" s="873" t="s">
        <v>314</v>
      </c>
      <c r="B22" s="873"/>
      <c r="C22" s="873"/>
      <c r="D22" s="873"/>
      <c r="E22" s="873"/>
      <c r="F22" s="873"/>
      <c r="G22" s="873"/>
      <c r="H22" s="873"/>
      <c r="I22" s="873"/>
      <c r="J22" s="873"/>
      <c r="K22" s="873"/>
      <c r="L22" s="873"/>
      <c r="M22" s="873"/>
      <c r="N22" s="873"/>
      <c r="O22" s="873"/>
      <c r="P22" s="873"/>
      <c r="Q22" s="873"/>
      <c r="R22" s="873"/>
      <c r="S22" s="873"/>
      <c r="T22" s="873"/>
      <c r="U22" s="873"/>
      <c r="V22" s="873"/>
      <c r="W22" s="873"/>
    </row>
    <row r="23" spans="1:23" ht="15">
      <c r="A23" s="498"/>
      <c r="B23" s="498"/>
      <c r="C23" s="498"/>
      <c r="D23" s="498"/>
      <c r="E23" s="498"/>
      <c r="F23" s="498"/>
      <c r="G23" s="498"/>
      <c r="H23" s="498"/>
      <c r="I23" s="498"/>
      <c r="J23" s="498"/>
      <c r="K23" s="498"/>
      <c r="L23" s="498"/>
      <c r="M23" s="498"/>
      <c r="N23" s="498"/>
      <c r="O23" s="498"/>
      <c r="P23" s="498"/>
      <c r="Q23" s="498"/>
      <c r="R23" s="498"/>
      <c r="S23" s="498"/>
      <c r="T23" s="498"/>
      <c r="U23" s="498"/>
      <c r="V23" s="498"/>
      <c r="W23" s="498"/>
    </row>
    <row r="24" spans="1:23" ht="15">
      <c r="A24" s="498"/>
      <c r="B24" s="498"/>
      <c r="C24" s="498"/>
      <c r="D24" s="498"/>
      <c r="E24" s="498"/>
      <c r="F24" s="498"/>
      <c r="G24" s="498"/>
      <c r="H24" s="498"/>
      <c r="I24" s="498"/>
      <c r="J24" s="498"/>
      <c r="K24" s="498"/>
      <c r="L24" s="498"/>
      <c r="M24" s="498"/>
      <c r="N24" s="498"/>
      <c r="O24" s="498"/>
      <c r="P24" s="498"/>
      <c r="Q24" s="498" t="s">
        <v>315</v>
      </c>
      <c r="R24" s="498"/>
      <c r="T24" s="498"/>
      <c r="U24" s="498"/>
      <c r="V24" s="498"/>
      <c r="W24" s="498"/>
    </row>
    <row r="25" spans="1:23" ht="15">
      <c r="A25" s="498"/>
      <c r="B25" s="498"/>
      <c r="C25" s="498"/>
      <c r="D25" s="498"/>
      <c r="E25" s="498"/>
      <c r="F25" s="498"/>
      <c r="G25" s="498"/>
      <c r="H25" s="498"/>
      <c r="I25" s="498"/>
      <c r="J25" s="498"/>
      <c r="K25" s="498"/>
      <c r="L25" s="498"/>
      <c r="M25" s="498"/>
      <c r="N25" s="498"/>
      <c r="O25" s="498"/>
      <c r="P25" s="498"/>
      <c r="Q25" s="498"/>
      <c r="R25" s="498"/>
      <c r="S25" s="498"/>
      <c r="T25" s="498"/>
      <c r="U25" s="498"/>
      <c r="V25" s="498"/>
      <c r="W25" s="498"/>
    </row>
    <row r="26" spans="1:23" ht="15">
      <c r="A26" s="498" t="s">
        <v>316</v>
      </c>
      <c r="B26" s="498"/>
      <c r="C26" s="498"/>
      <c r="D26" s="498"/>
      <c r="E26" s="498"/>
      <c r="F26" s="498"/>
      <c r="G26" s="498"/>
      <c r="H26" s="498"/>
      <c r="I26" s="498"/>
      <c r="J26" s="498"/>
      <c r="K26" s="498"/>
      <c r="L26" s="498"/>
      <c r="M26" s="498"/>
      <c r="N26" s="498"/>
      <c r="O26" s="498"/>
      <c r="P26" s="498"/>
      <c r="Q26" s="498"/>
      <c r="R26" s="498"/>
      <c r="S26" s="498"/>
      <c r="T26" s="498"/>
      <c r="U26" s="498"/>
      <c r="V26" s="498"/>
      <c r="W26" s="498"/>
    </row>
    <row r="27" spans="1:23" ht="15">
      <c r="A27" s="499" t="s">
        <v>317</v>
      </c>
      <c r="B27" s="498" t="s">
        <v>318</v>
      </c>
      <c r="C27" s="498"/>
      <c r="D27" s="498"/>
      <c r="E27" s="498"/>
      <c r="F27" s="498"/>
      <c r="G27" s="498"/>
      <c r="H27" s="498"/>
      <c r="I27" s="498"/>
      <c r="J27" s="498"/>
      <c r="K27" s="498"/>
      <c r="L27" s="498"/>
      <c r="M27" s="498"/>
      <c r="N27" s="498"/>
      <c r="O27" s="498"/>
      <c r="P27" s="498"/>
      <c r="Q27" s="498"/>
      <c r="R27" s="498"/>
      <c r="S27" s="498"/>
      <c r="T27" s="498"/>
      <c r="U27" s="498"/>
      <c r="V27" s="498"/>
      <c r="W27" s="498"/>
    </row>
    <row r="28" spans="1:23" ht="15">
      <c r="A28" s="499" t="s">
        <v>317</v>
      </c>
      <c r="B28" s="498" t="s">
        <v>319</v>
      </c>
      <c r="C28" s="498"/>
      <c r="D28" s="498"/>
      <c r="E28" s="498"/>
      <c r="F28" s="498"/>
      <c r="G28" s="498"/>
      <c r="H28" s="498"/>
      <c r="I28" s="498"/>
      <c r="J28" s="498"/>
      <c r="K28" s="498"/>
      <c r="L28" s="498"/>
      <c r="M28" s="498"/>
      <c r="N28" s="498"/>
      <c r="O28" s="498"/>
      <c r="P28" s="498"/>
      <c r="Q28" s="498"/>
      <c r="R28" s="498"/>
      <c r="S28" s="498"/>
      <c r="T28" s="498"/>
      <c r="U28" s="498"/>
      <c r="V28" s="498"/>
      <c r="W28" s="498"/>
    </row>
    <row r="29" spans="1:23" ht="15">
      <c r="A29" s="499"/>
      <c r="B29" s="498"/>
      <c r="C29" s="498"/>
      <c r="D29" s="498"/>
      <c r="E29" s="498"/>
      <c r="F29" s="498"/>
      <c r="G29" s="498"/>
      <c r="H29" s="498"/>
      <c r="I29" s="498"/>
      <c r="J29" s="498"/>
      <c r="K29" s="498"/>
      <c r="L29" s="498"/>
      <c r="M29" s="498"/>
      <c r="N29" s="498"/>
      <c r="O29" s="498"/>
      <c r="P29" s="498"/>
      <c r="Q29" s="498"/>
      <c r="R29" s="498"/>
      <c r="S29" s="498"/>
      <c r="T29" s="498"/>
      <c r="U29" s="498"/>
      <c r="V29" s="498"/>
      <c r="W29" s="498"/>
    </row>
    <row r="30" spans="1:23" ht="15">
      <c r="A30" s="498"/>
      <c r="B30" s="498"/>
      <c r="C30" s="498"/>
      <c r="D30" s="498"/>
      <c r="E30" s="498"/>
      <c r="F30" s="498"/>
      <c r="G30" s="498"/>
      <c r="H30" s="498"/>
      <c r="I30" s="498"/>
      <c r="J30" s="498"/>
      <c r="K30" s="498"/>
      <c r="L30" s="498"/>
      <c r="M30" s="498"/>
      <c r="N30" s="498"/>
      <c r="O30" s="498"/>
      <c r="P30" s="498"/>
      <c r="Q30" s="498"/>
      <c r="R30" s="498"/>
      <c r="S30" s="498"/>
      <c r="T30" s="498"/>
      <c r="U30" s="498"/>
      <c r="V30" s="498"/>
      <c r="W30" s="498"/>
    </row>
    <row r="31" spans="1:23" ht="15">
      <c r="A31" s="498" t="s">
        <v>346</v>
      </c>
      <c r="B31" s="498"/>
      <c r="C31" s="498"/>
      <c r="D31" s="498" t="s">
        <v>344</v>
      </c>
      <c r="E31" s="498"/>
      <c r="F31" s="498"/>
      <c r="G31" s="498"/>
      <c r="H31" s="498"/>
      <c r="I31" s="498"/>
      <c r="J31" s="498"/>
      <c r="K31" s="498"/>
      <c r="L31" s="498"/>
      <c r="M31" s="498"/>
      <c r="N31" s="498"/>
      <c r="P31" s="498"/>
      <c r="Q31" s="498"/>
      <c r="S31" s="498"/>
      <c r="T31" s="498"/>
      <c r="U31" s="498"/>
      <c r="V31" s="498"/>
      <c r="W31" s="498"/>
    </row>
    <row r="32" spans="1:23" ht="18" customHeight="1">
      <c r="A32" s="865"/>
      <c r="B32" s="865"/>
      <c r="C32" s="865"/>
      <c r="D32" s="865"/>
      <c r="E32" s="865"/>
      <c r="F32" s="865"/>
      <c r="G32" s="865"/>
      <c r="H32" s="865"/>
      <c r="I32" s="865"/>
      <c r="J32" s="865"/>
      <c r="K32" s="498"/>
      <c r="L32" s="498"/>
      <c r="M32" s="498"/>
      <c r="N32" s="498"/>
      <c r="O32" s="498"/>
      <c r="P32" s="498"/>
      <c r="Q32" s="498"/>
      <c r="R32" s="498"/>
      <c r="S32" s="498"/>
      <c r="T32" s="498"/>
      <c r="U32" s="498"/>
      <c r="V32" s="498"/>
      <c r="W32" s="498"/>
    </row>
    <row r="33" spans="1:23" ht="15">
      <c r="A33" s="498" t="s">
        <v>320</v>
      </c>
      <c r="B33" s="498"/>
      <c r="C33" s="498"/>
      <c r="D33" s="498" t="s">
        <v>336</v>
      </c>
      <c r="E33" s="498"/>
      <c r="F33" s="498"/>
      <c r="G33" s="498"/>
      <c r="H33" s="498"/>
      <c r="I33" s="498"/>
      <c r="J33" s="498"/>
      <c r="K33" s="498"/>
      <c r="L33" s="498"/>
      <c r="M33" s="498"/>
      <c r="N33" s="498"/>
      <c r="O33" s="498"/>
      <c r="P33" s="498"/>
      <c r="Q33" s="498"/>
      <c r="R33" s="498"/>
      <c r="S33" s="498"/>
      <c r="T33" s="498"/>
      <c r="U33" s="498"/>
      <c r="V33" s="498"/>
      <c r="W33" s="498"/>
    </row>
    <row r="34" spans="1:23" ht="15">
      <c r="A34" s="498"/>
      <c r="B34" s="498"/>
      <c r="C34" s="498"/>
      <c r="D34" s="498"/>
      <c r="E34" s="498"/>
      <c r="F34" s="498"/>
      <c r="G34" s="498"/>
      <c r="H34" s="498"/>
      <c r="I34" s="498"/>
      <c r="J34" s="498"/>
      <c r="K34" s="498"/>
      <c r="L34" s="498"/>
      <c r="M34" s="498"/>
      <c r="N34" s="498"/>
      <c r="O34" s="498"/>
      <c r="P34" s="498"/>
      <c r="Q34" s="498"/>
      <c r="R34" s="498"/>
      <c r="S34" s="498"/>
      <c r="T34" s="498"/>
      <c r="U34" s="498"/>
      <c r="V34" s="498"/>
      <c r="W34" s="498"/>
    </row>
    <row r="35" spans="1:23" ht="15">
      <c r="A35" s="498"/>
      <c r="B35" s="498"/>
      <c r="C35" s="498"/>
      <c r="D35" s="498"/>
      <c r="E35" s="498"/>
      <c r="F35" s="498"/>
      <c r="G35" s="498"/>
      <c r="H35" s="498"/>
      <c r="I35" s="498"/>
      <c r="J35" s="498"/>
      <c r="K35" s="498"/>
      <c r="L35" s="498"/>
      <c r="M35" s="498"/>
      <c r="N35" s="498"/>
      <c r="O35" s="498"/>
      <c r="P35" s="498"/>
      <c r="Q35" s="498"/>
      <c r="R35" s="498"/>
      <c r="S35" s="498"/>
      <c r="T35" s="498"/>
      <c r="U35" s="498"/>
      <c r="V35" s="498"/>
      <c r="W35" s="498"/>
    </row>
    <row r="36" spans="1:23" ht="15">
      <c r="A36" s="526"/>
      <c r="B36" s="527" t="s">
        <v>343</v>
      </c>
      <c r="C36" s="526"/>
      <c r="D36" s="526"/>
      <c r="E36" s="526"/>
      <c r="F36" s="526"/>
      <c r="G36" s="871" t="s">
        <v>330</v>
      </c>
      <c r="H36" s="871"/>
      <c r="I36" s="871"/>
      <c r="J36" s="871"/>
      <c r="K36" s="871"/>
      <c r="L36" s="871"/>
      <c r="M36" s="871"/>
      <c r="N36" s="527" t="s">
        <v>347</v>
      </c>
      <c r="O36" s="526"/>
      <c r="P36" s="526"/>
      <c r="Q36" s="526"/>
      <c r="R36" s="526"/>
      <c r="S36" s="526"/>
      <c r="T36" s="526"/>
      <c r="U36" s="526"/>
      <c r="V36" s="526"/>
      <c r="W36" s="526"/>
    </row>
    <row r="37" spans="1:23" ht="15">
      <c r="A37" s="498"/>
      <c r="B37" s="498"/>
      <c r="C37" s="498"/>
      <c r="D37" s="498"/>
      <c r="E37" s="498"/>
      <c r="F37" s="498"/>
      <c r="G37" s="498"/>
      <c r="H37" s="498"/>
      <c r="I37" s="498"/>
      <c r="J37" s="498"/>
      <c r="K37" s="498"/>
      <c r="L37" s="498"/>
      <c r="M37" s="498"/>
      <c r="N37" s="498"/>
      <c r="O37" s="498"/>
      <c r="P37" s="498"/>
      <c r="Q37" s="498"/>
      <c r="R37" s="498"/>
      <c r="S37" s="498"/>
      <c r="T37" s="498"/>
      <c r="U37" s="498"/>
      <c r="V37" s="498"/>
      <c r="W37" s="498"/>
    </row>
    <row r="38" spans="1:23" ht="15">
      <c r="A38" s="866">
        <f>BİLGİLER!H18</f>
        <v>42400</v>
      </c>
      <c r="B38" s="866"/>
      <c r="C38" s="866"/>
      <c r="D38" s="866"/>
      <c r="E38" s="866"/>
      <c r="F38" s="866"/>
      <c r="G38" s="866"/>
      <c r="H38" s="866"/>
      <c r="I38" s="866"/>
      <c r="J38" s="866"/>
      <c r="K38" s="866"/>
      <c r="L38" s="866"/>
      <c r="M38" s="866"/>
      <c r="N38" s="866"/>
      <c r="O38" s="866"/>
      <c r="P38" s="866"/>
      <c r="Q38" s="866"/>
      <c r="R38" s="866"/>
      <c r="S38" s="866"/>
      <c r="T38" s="866"/>
      <c r="U38" s="866"/>
      <c r="V38" s="866"/>
      <c r="W38" s="866"/>
    </row>
    <row r="39" spans="1:23" ht="15">
      <c r="A39" s="500"/>
      <c r="B39" s="500"/>
      <c r="C39" s="500"/>
      <c r="D39" s="500"/>
      <c r="E39" s="500"/>
      <c r="F39" s="500"/>
      <c r="G39" s="500"/>
      <c r="H39" s="500"/>
      <c r="I39" s="500"/>
      <c r="J39" s="500"/>
      <c r="K39" s="500"/>
      <c r="L39" s="500"/>
      <c r="M39" s="500"/>
      <c r="N39" s="500"/>
      <c r="O39" s="500"/>
      <c r="P39" s="500"/>
      <c r="Q39" s="500"/>
      <c r="R39" s="500"/>
      <c r="S39" s="500"/>
      <c r="T39" s="500"/>
      <c r="U39" s="500"/>
      <c r="V39" s="500"/>
      <c r="W39" s="500"/>
    </row>
    <row r="40" spans="1:23" ht="15">
      <c r="A40" s="500"/>
      <c r="B40" s="500"/>
      <c r="C40" s="500"/>
      <c r="D40" s="500"/>
      <c r="E40" s="500"/>
      <c r="F40" s="500"/>
      <c r="G40" s="500"/>
      <c r="H40" s="500"/>
      <c r="I40" s="500"/>
      <c r="J40" s="500"/>
      <c r="K40" s="500"/>
      <c r="L40" s="501" t="s">
        <v>321</v>
      </c>
      <c r="N40" s="500"/>
      <c r="O40" s="500"/>
      <c r="P40" s="500"/>
      <c r="Q40" s="500"/>
      <c r="R40" s="500"/>
      <c r="S40" s="500"/>
      <c r="T40" s="500"/>
      <c r="U40" s="500"/>
      <c r="V40" s="500"/>
      <c r="W40" s="500"/>
    </row>
    <row r="41" spans="1:23" ht="15">
      <c r="A41" s="504"/>
      <c r="B41" s="504"/>
      <c r="C41" s="504"/>
      <c r="D41" s="504"/>
      <c r="E41" s="504"/>
      <c r="F41" s="504"/>
      <c r="G41" s="504"/>
      <c r="H41" s="504"/>
      <c r="I41" s="504"/>
      <c r="J41" s="504"/>
      <c r="K41" s="504"/>
      <c r="L41" s="504" t="s">
        <v>277</v>
      </c>
      <c r="M41" s="504"/>
      <c r="N41" s="504"/>
      <c r="O41" s="504"/>
      <c r="P41" s="504"/>
      <c r="Q41" s="504"/>
      <c r="R41" s="504"/>
      <c r="S41" s="504"/>
      <c r="T41" s="504"/>
      <c r="U41" s="504"/>
      <c r="V41" s="504"/>
      <c r="W41" s="504"/>
    </row>
    <row r="42" spans="1:23" ht="15">
      <c r="A42" s="504"/>
      <c r="B42" s="504"/>
      <c r="C42" s="504"/>
      <c r="D42" s="504"/>
      <c r="E42" s="504"/>
      <c r="F42" s="504"/>
      <c r="G42" s="504"/>
      <c r="H42" s="504"/>
      <c r="I42" s="504"/>
      <c r="J42" s="504"/>
      <c r="K42" s="504"/>
      <c r="L42" s="504" t="s">
        <v>97</v>
      </c>
      <c r="M42" s="504"/>
      <c r="N42" s="504"/>
      <c r="O42" s="504"/>
      <c r="P42" s="504"/>
      <c r="Q42" s="504"/>
      <c r="R42" s="504"/>
      <c r="S42" s="504"/>
      <c r="T42" s="504"/>
      <c r="U42" s="504"/>
      <c r="V42" s="504"/>
      <c r="W42" s="504"/>
    </row>
  </sheetData>
  <sheetProtection/>
  <mergeCells count="20">
    <mergeCell ref="G36:M36"/>
    <mergeCell ref="A1:W1"/>
    <mergeCell ref="A3:I3"/>
    <mergeCell ref="A4:I4"/>
    <mergeCell ref="A5:I5"/>
    <mergeCell ref="A6:I6"/>
    <mergeCell ref="A7:I7"/>
    <mergeCell ref="A8:I8"/>
    <mergeCell ref="A22:W22"/>
    <mergeCell ref="A9:I9"/>
    <mergeCell ref="A10:I10"/>
    <mergeCell ref="A11:I11"/>
    <mergeCell ref="J11:P11"/>
    <mergeCell ref="A32:J32"/>
    <mergeCell ref="A38:W38"/>
    <mergeCell ref="F14:G14"/>
    <mergeCell ref="A16:W16"/>
    <mergeCell ref="A17:W17"/>
    <mergeCell ref="A19:W19"/>
    <mergeCell ref="A20:W20"/>
  </mergeCells>
  <printOptions horizontalCentered="1"/>
  <pageMargins left="0.5118110236220472" right="0.31496062992125984" top="0.7480314960629921" bottom="0.7480314960629921" header="0.31496062992125984" footer="0.31496062992125984"/>
  <pageSetup blackAndWhite="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ayfa5"/>
  <dimension ref="A1:X27"/>
  <sheetViews>
    <sheetView showGridLines="0" zoomScale="85" zoomScaleNormal="85" zoomScalePageLayoutView="0" workbookViewId="0" topLeftCell="A1">
      <pane ySplit="2" topLeftCell="A3" activePane="bottomLeft" state="frozen"/>
      <selection pane="topLeft" activeCell="A1" sqref="A1"/>
      <selection pane="bottomLeft" activeCell="B11" sqref="B11"/>
    </sheetView>
  </sheetViews>
  <sheetFormatPr defaultColWidth="9.140625" defaultRowHeight="12.75"/>
  <cols>
    <col min="1" max="1" width="4.140625" style="35" customWidth="1"/>
    <col min="2" max="2" width="52.421875" style="36" customWidth="1"/>
    <col min="3" max="3" width="7.140625" style="35" customWidth="1"/>
    <col min="4" max="7" width="4.421875" style="35" customWidth="1"/>
    <col min="8" max="8" width="5.57421875" style="35" customWidth="1"/>
    <col min="9" max="9" width="5.140625" style="35" customWidth="1"/>
    <col min="10" max="10" width="4.8515625" style="35" customWidth="1"/>
    <col min="11" max="11" width="4.7109375" style="35" customWidth="1"/>
    <col min="12" max="12" width="8.28125" style="35" customWidth="1"/>
    <col min="13" max="24" width="4.421875" style="35" customWidth="1"/>
    <col min="25" max="16384" width="9.140625" style="35" customWidth="1"/>
  </cols>
  <sheetData>
    <row r="1" spans="1:24" s="31" customFormat="1" ht="15" thickBot="1">
      <c r="A1" s="533" t="s">
        <v>85</v>
      </c>
      <c r="B1" s="535" t="s">
        <v>100</v>
      </c>
      <c r="C1" s="23" t="s">
        <v>21</v>
      </c>
      <c r="D1" s="24" t="s">
        <v>89</v>
      </c>
      <c r="E1" s="25"/>
      <c r="F1" s="25"/>
      <c r="G1" s="26"/>
      <c r="H1" s="27" t="s">
        <v>30</v>
      </c>
      <c r="I1" s="28"/>
      <c r="J1" s="28"/>
      <c r="K1" s="29"/>
      <c r="L1" s="30" t="s">
        <v>86</v>
      </c>
      <c r="M1" s="76" t="s">
        <v>133</v>
      </c>
      <c r="N1" s="77"/>
      <c r="O1" s="77"/>
      <c r="P1" s="78"/>
      <c r="Q1" s="79" t="s">
        <v>87</v>
      </c>
      <c r="R1" s="80"/>
      <c r="S1" s="80"/>
      <c r="T1" s="81"/>
      <c r="U1" s="82" t="s">
        <v>88</v>
      </c>
      <c r="V1" s="82"/>
      <c r="W1" s="39"/>
      <c r="X1" s="83"/>
    </row>
    <row r="2" spans="1:24" s="32" customFormat="1" ht="27.75" customHeight="1" thickBot="1">
      <c r="A2" s="534"/>
      <c r="B2" s="536"/>
      <c r="C2" s="62" t="s">
        <v>35</v>
      </c>
      <c r="D2" s="65">
        <v>1</v>
      </c>
      <c r="E2" s="65">
        <v>2</v>
      </c>
      <c r="F2" s="65">
        <v>3</v>
      </c>
      <c r="G2" s="65">
        <v>4</v>
      </c>
      <c r="H2" s="70">
        <v>1</v>
      </c>
      <c r="I2" s="70">
        <v>2</v>
      </c>
      <c r="J2" s="70">
        <v>3</v>
      </c>
      <c r="K2" s="70">
        <v>4</v>
      </c>
      <c r="L2" s="59">
        <v>1</v>
      </c>
      <c r="M2" s="84">
        <v>1</v>
      </c>
      <c r="N2" s="84">
        <v>2</v>
      </c>
      <c r="O2" s="84">
        <v>3</v>
      </c>
      <c r="P2" s="84">
        <v>4</v>
      </c>
      <c r="Q2" s="85">
        <v>1</v>
      </c>
      <c r="R2" s="85">
        <v>2</v>
      </c>
      <c r="S2" s="85">
        <v>3</v>
      </c>
      <c r="T2" s="85">
        <v>4</v>
      </c>
      <c r="U2" s="86">
        <v>1</v>
      </c>
      <c r="V2" s="86">
        <v>2</v>
      </c>
      <c r="W2" s="86">
        <v>3</v>
      </c>
      <c r="X2" s="86">
        <v>4</v>
      </c>
    </row>
    <row r="3" spans="1:24" ht="15">
      <c r="A3" s="33">
        <v>1</v>
      </c>
      <c r="B3" s="90" t="s">
        <v>271</v>
      </c>
      <c r="C3" s="94">
        <f>IF(BİLGİLER!$B$4="İL",290,285)</f>
        <v>285</v>
      </c>
      <c r="D3" s="66">
        <v>13</v>
      </c>
      <c r="E3" s="66">
        <v>1</v>
      </c>
      <c r="F3" s="66">
        <v>0</v>
      </c>
      <c r="G3" s="66">
        <v>62</v>
      </c>
      <c r="H3" s="71">
        <v>1</v>
      </c>
      <c r="I3" s="72">
        <v>3</v>
      </c>
      <c r="J3" s="72">
        <v>9</v>
      </c>
      <c r="K3" s="71">
        <v>0</v>
      </c>
      <c r="L3" s="60">
        <v>1</v>
      </c>
      <c r="M3" s="68">
        <v>1</v>
      </c>
      <c r="N3" s="69">
        <v>1</v>
      </c>
      <c r="O3" s="69">
        <v>5</v>
      </c>
      <c r="P3" s="68">
        <v>2</v>
      </c>
      <c r="Q3" s="60">
        <v>1</v>
      </c>
      <c r="R3" s="61">
        <v>5</v>
      </c>
      <c r="S3" s="61">
        <v>1</v>
      </c>
      <c r="T3" s="60">
        <v>1</v>
      </c>
      <c r="U3" s="74">
        <v>1</v>
      </c>
      <c r="V3" s="75">
        <v>12</v>
      </c>
      <c r="W3" s="75">
        <v>2</v>
      </c>
      <c r="X3" s="74">
        <v>0</v>
      </c>
    </row>
    <row r="4" spans="1:24" ht="15">
      <c r="A4" s="33">
        <v>2</v>
      </c>
      <c r="B4" s="91"/>
      <c r="C4" s="94">
        <f>IF(BİLGİLER!$B$4="İL",290,285)</f>
        <v>285</v>
      </c>
      <c r="D4" s="66"/>
      <c r="E4" s="66"/>
      <c r="F4" s="66"/>
      <c r="G4" s="66"/>
      <c r="H4" s="71"/>
      <c r="I4" s="72"/>
      <c r="J4" s="72"/>
      <c r="K4" s="71"/>
      <c r="L4" s="60"/>
      <c r="M4" s="68"/>
      <c r="N4" s="69"/>
      <c r="O4" s="69"/>
      <c r="P4" s="68"/>
      <c r="Q4" s="60"/>
      <c r="R4" s="61"/>
      <c r="S4" s="61"/>
      <c r="T4" s="60"/>
      <c r="U4" s="74"/>
      <c r="V4" s="75"/>
      <c r="W4" s="75"/>
      <c r="X4" s="74"/>
    </row>
    <row r="5" spans="1:24" ht="15">
      <c r="A5" s="33">
        <v>3</v>
      </c>
      <c r="B5" s="90"/>
      <c r="C5" s="94">
        <f>IF(BİLGİLER!$B$4="İL",290,285)</f>
        <v>285</v>
      </c>
      <c r="D5" s="66"/>
      <c r="E5" s="66"/>
      <c r="F5" s="66"/>
      <c r="G5" s="66"/>
      <c r="H5" s="71"/>
      <c r="I5" s="72"/>
      <c r="J5" s="72"/>
      <c r="K5" s="71"/>
      <c r="L5" s="60"/>
      <c r="M5" s="68"/>
      <c r="N5" s="69"/>
      <c r="O5" s="69"/>
      <c r="P5" s="68"/>
      <c r="Q5" s="60"/>
      <c r="R5" s="61"/>
      <c r="S5" s="61"/>
      <c r="T5" s="60"/>
      <c r="U5" s="74"/>
      <c r="V5" s="75"/>
      <c r="W5" s="75"/>
      <c r="X5" s="74"/>
    </row>
    <row r="6" spans="1:24" ht="15">
      <c r="A6" s="33">
        <v>4</v>
      </c>
      <c r="B6" s="91"/>
      <c r="C6" s="94">
        <f>IF(BİLGİLER!$B$4="İL",290,285)</f>
        <v>285</v>
      </c>
      <c r="D6" s="66"/>
      <c r="E6" s="66"/>
      <c r="F6" s="66"/>
      <c r="G6" s="66"/>
      <c r="H6" s="71"/>
      <c r="I6" s="72"/>
      <c r="J6" s="72"/>
      <c r="K6" s="71"/>
      <c r="L6" s="60"/>
      <c r="M6" s="68"/>
      <c r="N6" s="69"/>
      <c r="O6" s="69"/>
      <c r="P6" s="68"/>
      <c r="Q6" s="60"/>
      <c r="R6" s="61"/>
      <c r="S6" s="61"/>
      <c r="T6" s="60"/>
      <c r="U6" s="74"/>
      <c r="V6" s="75"/>
      <c r="W6" s="75"/>
      <c r="X6" s="74"/>
    </row>
    <row r="7" spans="1:24" ht="15">
      <c r="A7" s="33">
        <v>5</v>
      </c>
      <c r="B7" s="91"/>
      <c r="C7" s="94">
        <f>IF(BİLGİLER!$B$4="İL",290,285)</f>
        <v>285</v>
      </c>
      <c r="D7" s="66"/>
      <c r="E7" s="66"/>
      <c r="F7" s="66"/>
      <c r="G7" s="66"/>
      <c r="H7" s="71"/>
      <c r="I7" s="72"/>
      <c r="J7" s="72"/>
      <c r="K7" s="71"/>
      <c r="L7" s="60"/>
      <c r="M7" s="68"/>
      <c r="N7" s="69"/>
      <c r="O7" s="69"/>
      <c r="P7" s="68"/>
      <c r="Q7" s="60"/>
      <c r="R7" s="61"/>
      <c r="S7" s="61"/>
      <c r="T7" s="60"/>
      <c r="U7" s="74"/>
      <c r="V7" s="75"/>
      <c r="W7" s="75"/>
      <c r="X7" s="74"/>
    </row>
    <row r="8" spans="1:24" ht="15">
      <c r="A8" s="33"/>
      <c r="B8" s="57"/>
      <c r="C8" s="58"/>
      <c r="D8" s="67"/>
      <c r="E8" s="67"/>
      <c r="F8" s="67"/>
      <c r="G8" s="67"/>
      <c r="H8" s="73"/>
      <c r="I8" s="73"/>
      <c r="J8" s="73"/>
      <c r="K8" s="73"/>
      <c r="L8" s="34"/>
      <c r="M8" s="68"/>
      <c r="N8" s="69"/>
      <c r="O8" s="69"/>
      <c r="P8" s="68"/>
      <c r="Q8" s="63"/>
      <c r="R8" s="64"/>
      <c r="S8" s="64"/>
      <c r="T8" s="63"/>
      <c r="U8" s="74"/>
      <c r="V8" s="75"/>
      <c r="W8" s="75"/>
      <c r="X8" s="74"/>
    </row>
    <row r="9" s="92" customFormat="1" ht="12.75"/>
    <row r="10" s="92" customFormat="1" ht="12.75">
      <c r="C10" s="93"/>
    </row>
    <row r="11" s="92" customFormat="1" ht="12.75">
      <c r="C11" s="93"/>
    </row>
    <row r="12" s="92" customFormat="1" ht="12.75"/>
    <row r="13" s="92" customFormat="1" ht="12.75"/>
    <row r="14" s="92" customFormat="1" ht="12.75"/>
    <row r="15" s="92" customFormat="1" ht="28.5" customHeight="1"/>
    <row r="16" s="92" customFormat="1" ht="12.75"/>
    <row r="17" s="92" customFormat="1" ht="12.75"/>
    <row r="18" s="92" customFormat="1" ht="12.75"/>
    <row r="19" ht="19.5" customHeight="1"/>
    <row r="20" spans="11:24" ht="15">
      <c r="K20" s="37"/>
      <c r="L20" s="37"/>
      <c r="M20" s="37"/>
      <c r="N20" s="37"/>
      <c r="O20" s="37"/>
      <c r="P20" s="37"/>
      <c r="Q20" s="37"/>
      <c r="R20" s="37"/>
      <c r="S20" s="37"/>
      <c r="T20" s="37"/>
      <c r="U20" s="37"/>
      <c r="V20" s="37"/>
      <c r="W20" s="37"/>
      <c r="X20" s="37"/>
    </row>
    <row r="27" ht="15">
      <c r="C27" s="38"/>
    </row>
  </sheetData>
  <sheetProtection password="CDDA" sheet="1"/>
  <mergeCells count="2">
    <mergeCell ref="A1:A2"/>
    <mergeCell ref="B1:B2"/>
  </mergeCells>
  <printOptions horizontalCentered="1" verticalCentered="1"/>
  <pageMargins left="0.1968503937007874" right="0.1968503937007874" top="0.5905511811023623" bottom="0.5905511811023623" header="0" footer="0"/>
  <pageSetup blackAndWhite="1" horizontalDpi="200" verticalDpi="200" orientation="portrait" paperSize="9" scale="75" r:id="rId3"/>
  <drawing r:id="rId2"/>
  <legacyDrawing r:id="rId1"/>
</worksheet>
</file>

<file path=xl/worksheets/sheet3.xml><?xml version="1.0" encoding="utf-8"?>
<worksheet xmlns="http://schemas.openxmlformats.org/spreadsheetml/2006/main" xmlns:r="http://schemas.openxmlformats.org/officeDocument/2006/relationships">
  <sheetPr codeName="Sayfa2"/>
  <dimension ref="A18:M30"/>
  <sheetViews>
    <sheetView showGridLines="0" showRowColHeaders="0" zoomScalePageLayoutView="0" workbookViewId="0" topLeftCell="A1">
      <selection activeCell="M30" sqref="M30"/>
    </sheetView>
  </sheetViews>
  <sheetFormatPr defaultColWidth="9.140625" defaultRowHeight="12.75"/>
  <sheetData>
    <row r="18" spans="1:13" ht="17.25">
      <c r="A18" s="310" t="s">
        <v>255</v>
      </c>
      <c r="M18" s="309" t="s">
        <v>256</v>
      </c>
    </row>
    <row r="30" spans="1:13" ht="17.25">
      <c r="A30" s="310" t="s">
        <v>255</v>
      </c>
      <c r="M30" s="309" t="s">
        <v>257</v>
      </c>
    </row>
  </sheetData>
  <sheetProtection password="CC1A" sheet="1" objects="1" scenarios="1"/>
  <printOptions/>
  <pageMargins left="0.75" right="0.75" top="1" bottom="1" header="0.5" footer="0.5"/>
  <pageSetup blackAndWhite="1"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sheetPr codeName="Sayfa10"/>
  <dimension ref="A1:S143"/>
  <sheetViews>
    <sheetView showGridLines="0" zoomScale="90" zoomScaleNormal="90" zoomScalePageLayoutView="0" workbookViewId="0" topLeftCell="A1">
      <selection activeCell="A1" sqref="A1"/>
    </sheetView>
  </sheetViews>
  <sheetFormatPr defaultColWidth="9.140625" defaultRowHeight="12.75"/>
  <cols>
    <col min="14" max="14" width="12.00390625" style="0" customWidth="1"/>
    <col min="15" max="15" width="11.57421875" style="0" customWidth="1"/>
    <col min="16" max="16" width="34.00390625" style="0" customWidth="1"/>
  </cols>
  <sheetData>
    <row r="1" spans="1:19" ht="13.5" thickBot="1">
      <c r="A1" s="56"/>
      <c r="B1" s="56"/>
      <c r="C1" s="56"/>
      <c r="D1" s="56"/>
      <c r="E1" s="56"/>
      <c r="F1" s="56"/>
      <c r="G1" s="56"/>
      <c r="H1" s="56"/>
      <c r="I1" s="56"/>
      <c r="J1" s="56"/>
      <c r="K1" s="56"/>
      <c r="L1" s="56"/>
      <c r="M1" s="56"/>
      <c r="N1" s="56"/>
      <c r="O1" s="56"/>
      <c r="P1" s="56"/>
      <c r="Q1" s="56"/>
      <c r="R1" s="56"/>
      <c r="S1" s="56"/>
    </row>
    <row r="2" spans="1:19" ht="12.75">
      <c r="A2" s="56"/>
      <c r="B2" s="56"/>
      <c r="C2" s="56"/>
      <c r="D2" s="56"/>
      <c r="E2" s="56"/>
      <c r="F2" s="56"/>
      <c r="G2" s="56"/>
      <c r="H2" s="56"/>
      <c r="I2" s="56"/>
      <c r="J2" s="56"/>
      <c r="K2" s="56"/>
      <c r="L2" s="540" t="s">
        <v>153</v>
      </c>
      <c r="M2" s="541"/>
      <c r="N2" s="541"/>
      <c r="O2" s="541"/>
      <c r="P2" s="542"/>
      <c r="Q2" s="56"/>
      <c r="R2" s="56"/>
      <c r="S2" s="56"/>
    </row>
    <row r="3" spans="1:19" ht="13.5" thickBot="1">
      <c r="A3" s="56"/>
      <c r="B3" s="56"/>
      <c r="C3" s="56"/>
      <c r="D3" s="56"/>
      <c r="E3" s="56"/>
      <c r="F3" s="56"/>
      <c r="G3" s="56"/>
      <c r="H3" s="56"/>
      <c r="I3" s="56"/>
      <c r="J3" s="56"/>
      <c r="K3" s="56"/>
      <c r="L3" s="543"/>
      <c r="M3" s="544"/>
      <c r="N3" s="544"/>
      <c r="O3" s="544"/>
      <c r="P3" s="545"/>
      <c r="Q3" s="56"/>
      <c r="R3" s="56"/>
      <c r="S3" s="56"/>
    </row>
    <row r="4" spans="1:19" ht="12.75">
      <c r="A4" s="56"/>
      <c r="B4" s="56"/>
      <c r="C4" s="56"/>
      <c r="D4" s="56"/>
      <c r="E4" s="56"/>
      <c r="F4" s="56"/>
      <c r="G4" s="56"/>
      <c r="H4" s="56"/>
      <c r="I4" s="56"/>
      <c r="J4" s="56"/>
      <c r="K4" s="56"/>
      <c r="L4" s="99"/>
      <c r="M4" s="100"/>
      <c r="N4" s="100"/>
      <c r="O4" s="100"/>
      <c r="P4" s="101"/>
      <c r="Q4" s="56"/>
      <c r="R4" s="56"/>
      <c r="S4" s="56"/>
    </row>
    <row r="5" spans="1:19" ht="12.75">
      <c r="A5" s="56"/>
      <c r="B5" s="56"/>
      <c r="C5" s="56"/>
      <c r="D5" s="56"/>
      <c r="E5" s="56"/>
      <c r="F5" s="56"/>
      <c r="G5" s="56"/>
      <c r="H5" s="56"/>
      <c r="I5" s="56"/>
      <c r="J5" s="56"/>
      <c r="K5" s="56"/>
      <c r="L5" s="99" t="s">
        <v>266</v>
      </c>
      <c r="M5" s="100"/>
      <c r="N5" s="100"/>
      <c r="O5" s="100" t="s">
        <v>265</v>
      </c>
      <c r="P5" s="101"/>
      <c r="Q5" s="56"/>
      <c r="R5" s="56"/>
      <c r="S5" s="56"/>
    </row>
    <row r="6" spans="1:19" ht="12.75">
      <c r="A6" s="56"/>
      <c r="B6" s="56"/>
      <c r="C6" s="56"/>
      <c r="D6" s="56"/>
      <c r="E6" s="56"/>
      <c r="F6" s="56"/>
      <c r="G6" s="56"/>
      <c r="H6" s="56"/>
      <c r="I6" s="56"/>
      <c r="J6" s="56"/>
      <c r="K6" s="56"/>
      <c r="L6" s="99"/>
      <c r="M6" s="100"/>
      <c r="N6" s="100"/>
      <c r="O6" s="100"/>
      <c r="P6" s="101"/>
      <c r="Q6" s="56"/>
      <c r="R6" s="56"/>
      <c r="S6" s="56"/>
    </row>
    <row r="7" spans="1:19" ht="13.5" thickBot="1">
      <c r="A7" s="56"/>
      <c r="B7" s="56"/>
      <c r="C7" s="56"/>
      <c r="D7" s="56"/>
      <c r="E7" s="56"/>
      <c r="F7" s="56"/>
      <c r="G7" s="56"/>
      <c r="H7" s="56"/>
      <c r="I7" s="56"/>
      <c r="J7" s="56"/>
      <c r="K7" s="56"/>
      <c r="L7" s="102"/>
      <c r="M7" s="103"/>
      <c r="N7" s="103"/>
      <c r="O7" s="104"/>
      <c r="P7" s="105"/>
      <c r="Q7" s="56"/>
      <c r="R7" s="56"/>
      <c r="S7" s="56"/>
    </row>
    <row r="8" spans="1:19" ht="13.5" thickBot="1">
      <c r="A8" s="56"/>
      <c r="B8" s="56"/>
      <c r="C8" s="56"/>
      <c r="D8" s="56"/>
      <c r="E8" s="56"/>
      <c r="F8" s="56"/>
      <c r="G8" s="56"/>
      <c r="H8" s="56"/>
      <c r="I8" s="56"/>
      <c r="J8" s="56"/>
      <c r="K8" s="56"/>
      <c r="L8" s="106" t="s">
        <v>137</v>
      </c>
      <c r="M8" s="106" t="s">
        <v>138</v>
      </c>
      <c r="N8" s="100" t="s">
        <v>259</v>
      </c>
      <c r="O8" s="104"/>
      <c r="P8" s="105"/>
      <c r="Q8" s="56"/>
      <c r="R8" s="56"/>
      <c r="S8" s="56"/>
    </row>
    <row r="9" spans="1:19" ht="12.75">
      <c r="A9" s="56"/>
      <c r="B9" s="56"/>
      <c r="C9" s="56"/>
      <c r="D9" s="56"/>
      <c r="E9" s="56"/>
      <c r="F9" s="56"/>
      <c r="G9" s="56"/>
      <c r="H9" s="56"/>
      <c r="I9" s="56"/>
      <c r="J9" s="56"/>
      <c r="K9" s="56"/>
      <c r="L9" s="107"/>
      <c r="M9" s="104"/>
      <c r="N9" s="100" t="s">
        <v>260</v>
      </c>
      <c r="O9" s="104"/>
      <c r="P9" s="105"/>
      <c r="Q9" s="56"/>
      <c r="R9" s="56"/>
      <c r="S9" s="56"/>
    </row>
    <row r="10" spans="1:19" ht="13.5" thickBot="1">
      <c r="A10" s="56"/>
      <c r="B10" s="56"/>
      <c r="C10" s="56"/>
      <c r="D10" s="56"/>
      <c r="E10" s="56"/>
      <c r="F10" s="56"/>
      <c r="G10" s="56"/>
      <c r="H10" s="56"/>
      <c r="I10" s="56"/>
      <c r="J10" s="56"/>
      <c r="K10" s="56"/>
      <c r="L10" s="102" t="s">
        <v>161</v>
      </c>
      <c r="M10" s="104"/>
      <c r="N10" s="104"/>
      <c r="O10" s="104"/>
      <c r="P10" s="105"/>
      <c r="Q10" s="56"/>
      <c r="R10" s="56"/>
      <c r="S10" s="56"/>
    </row>
    <row r="11" spans="1:19" ht="13.5" thickBot="1">
      <c r="A11" s="56"/>
      <c r="B11" s="56"/>
      <c r="C11" s="56"/>
      <c r="D11" s="56"/>
      <c r="E11" s="56"/>
      <c r="F11" s="56"/>
      <c r="G11" s="56"/>
      <c r="H11" s="56"/>
      <c r="I11" s="56"/>
      <c r="J11" s="56"/>
      <c r="K11" s="56"/>
      <c r="L11" s="547" t="s">
        <v>139</v>
      </c>
      <c r="M11" s="548"/>
      <c r="N11" s="125" t="s">
        <v>140</v>
      </c>
      <c r="O11" s="108" t="s">
        <v>156</v>
      </c>
      <c r="P11" s="105"/>
      <c r="Q11" s="56"/>
      <c r="R11" s="56"/>
      <c r="S11" s="56"/>
    </row>
    <row r="12" spans="1:19" ht="12.75">
      <c r="A12" s="56"/>
      <c r="B12" s="56"/>
      <c r="C12" s="56"/>
      <c r="D12" s="56"/>
      <c r="E12" s="56"/>
      <c r="F12" s="56"/>
      <c r="G12" s="56"/>
      <c r="H12" s="56"/>
      <c r="I12" s="56"/>
      <c r="J12" s="56"/>
      <c r="K12" s="56"/>
      <c r="L12" s="107"/>
      <c r="M12" s="104"/>
      <c r="N12" s="104"/>
      <c r="O12" s="104"/>
      <c r="P12" s="105"/>
      <c r="Q12" s="56"/>
      <c r="R12" s="56"/>
      <c r="S12" s="56"/>
    </row>
    <row r="13" spans="1:19" ht="17.25">
      <c r="A13" s="537" t="s">
        <v>170</v>
      </c>
      <c r="B13" s="537"/>
      <c r="C13" s="537"/>
      <c r="D13" s="537"/>
      <c r="E13" s="56"/>
      <c r="F13" s="56"/>
      <c r="G13" s="56"/>
      <c r="H13" s="56"/>
      <c r="I13" s="56"/>
      <c r="J13" s="56"/>
      <c r="K13" s="56"/>
      <c r="L13" s="102" t="s">
        <v>167</v>
      </c>
      <c r="M13" s="104"/>
      <c r="N13" s="104"/>
      <c r="O13" s="104"/>
      <c r="P13" s="105"/>
      <c r="Q13" s="56"/>
      <c r="R13" s="56"/>
      <c r="S13" s="56"/>
    </row>
    <row r="14" spans="1:19" ht="12.75">
      <c r="A14" s="56"/>
      <c r="B14" s="56"/>
      <c r="C14" s="56"/>
      <c r="D14" s="56"/>
      <c r="E14" s="56"/>
      <c r="F14" s="56"/>
      <c r="G14" s="56"/>
      <c r="H14" s="56"/>
      <c r="I14" s="56"/>
      <c r="J14" s="56"/>
      <c r="K14" s="56"/>
      <c r="L14" s="102"/>
      <c r="M14" s="104"/>
      <c r="N14" s="104" t="s">
        <v>162</v>
      </c>
      <c r="O14" s="104"/>
      <c r="P14" s="105"/>
      <c r="Q14" s="56"/>
      <c r="R14" s="56"/>
      <c r="S14" s="56"/>
    </row>
    <row r="15" spans="1:19" ht="12.75">
      <c r="A15" s="56"/>
      <c r="B15" s="56"/>
      <c r="C15" s="56"/>
      <c r="D15" s="56"/>
      <c r="E15" s="56"/>
      <c r="F15" s="56"/>
      <c r="G15" s="56"/>
      <c r="H15" s="56"/>
      <c r="I15" s="56"/>
      <c r="J15" s="56"/>
      <c r="K15" s="56"/>
      <c r="L15" s="107" t="s">
        <v>141</v>
      </c>
      <c r="M15" s="104"/>
      <c r="N15" s="311" t="s">
        <v>262</v>
      </c>
      <c r="O15" s="327" t="s">
        <v>261</v>
      </c>
      <c r="P15" s="328"/>
      <c r="Q15" s="56"/>
      <c r="R15" s="56"/>
      <c r="S15" s="56"/>
    </row>
    <row r="16" spans="1:19" ht="12.75">
      <c r="A16" s="56"/>
      <c r="B16" s="56"/>
      <c r="C16" s="56"/>
      <c r="D16" s="56"/>
      <c r="E16" s="56"/>
      <c r="F16" s="56"/>
      <c r="G16" s="56"/>
      <c r="H16" s="56"/>
      <c r="I16" s="56"/>
      <c r="J16" s="56"/>
      <c r="K16" s="56"/>
      <c r="L16" s="107" t="s">
        <v>142</v>
      </c>
      <c r="M16" s="104"/>
      <c r="N16" s="311" t="s">
        <v>263</v>
      </c>
      <c r="O16" s="109" t="s">
        <v>163</v>
      </c>
      <c r="P16" s="105"/>
      <c r="Q16" s="56"/>
      <c r="R16" s="56"/>
      <c r="S16" s="56"/>
    </row>
    <row r="17" spans="1:19" ht="12.75">
      <c r="A17" s="56"/>
      <c r="B17" s="56"/>
      <c r="C17" s="56"/>
      <c r="D17" s="56"/>
      <c r="E17" s="56"/>
      <c r="F17" s="56"/>
      <c r="G17" s="56"/>
      <c r="H17" s="56"/>
      <c r="I17" s="56"/>
      <c r="J17" s="56"/>
      <c r="K17" s="56"/>
      <c r="L17" s="107" t="s">
        <v>86</v>
      </c>
      <c r="M17" s="104"/>
      <c r="N17" s="110">
        <v>1</v>
      </c>
      <c r="O17" s="104" t="s">
        <v>155</v>
      </c>
      <c r="P17" s="105"/>
      <c r="Q17" s="56"/>
      <c r="R17" s="56"/>
      <c r="S17" s="56"/>
    </row>
    <row r="18" spans="1:19" ht="13.5" thickBot="1">
      <c r="A18" s="56"/>
      <c r="B18" s="56"/>
      <c r="C18" s="56"/>
      <c r="D18" s="56"/>
      <c r="E18" s="56"/>
      <c r="F18" s="56"/>
      <c r="G18" s="56"/>
      <c r="H18" s="56"/>
      <c r="I18" s="56"/>
      <c r="J18" s="56"/>
      <c r="K18" s="56"/>
      <c r="L18" s="107" t="s">
        <v>143</v>
      </c>
      <c r="M18" s="104"/>
      <c r="N18" s="311" t="s">
        <v>262</v>
      </c>
      <c r="O18" s="327" t="s">
        <v>261</v>
      </c>
      <c r="P18" s="328"/>
      <c r="Q18" s="56"/>
      <c r="R18" s="56"/>
      <c r="S18" s="56"/>
    </row>
    <row r="19" spans="1:19" ht="13.5" thickBot="1">
      <c r="A19" s="56"/>
      <c r="B19" s="56"/>
      <c r="C19" s="56"/>
      <c r="D19" s="56"/>
      <c r="E19" s="56"/>
      <c r="F19" s="56"/>
      <c r="G19" s="56"/>
      <c r="H19" s="56"/>
      <c r="I19" s="56"/>
      <c r="J19" s="56"/>
      <c r="K19" s="56"/>
      <c r="L19" s="546" t="s">
        <v>144</v>
      </c>
      <c r="M19" s="539"/>
      <c r="N19" s="125"/>
      <c r="O19" s="111" t="s">
        <v>154</v>
      </c>
      <c r="P19" s="105"/>
      <c r="Q19" s="56"/>
      <c r="R19" s="56"/>
      <c r="S19" s="56"/>
    </row>
    <row r="20" spans="1:19" ht="13.5" thickBot="1">
      <c r="A20" s="56"/>
      <c r="B20" s="56"/>
      <c r="C20" s="56"/>
      <c r="D20" s="56"/>
      <c r="E20" s="56"/>
      <c r="F20" s="56"/>
      <c r="G20" s="56"/>
      <c r="H20" s="56"/>
      <c r="I20" s="56"/>
      <c r="J20" s="56"/>
      <c r="K20" s="56"/>
      <c r="L20" s="112" t="s">
        <v>145</v>
      </c>
      <c r="M20" s="113"/>
      <c r="N20" s="312" t="s">
        <v>264</v>
      </c>
      <c r="O20" s="113" t="s">
        <v>164</v>
      </c>
      <c r="P20" s="114"/>
      <c r="Q20" s="56"/>
      <c r="R20" s="56"/>
      <c r="S20" s="56"/>
    </row>
    <row r="21" spans="1:19" ht="13.5" thickBot="1">
      <c r="A21" s="56"/>
      <c r="B21" s="56"/>
      <c r="C21" s="56"/>
      <c r="D21" s="56"/>
      <c r="E21" s="56"/>
      <c r="F21" s="56"/>
      <c r="G21" s="56"/>
      <c r="H21" s="56"/>
      <c r="I21" s="56"/>
      <c r="J21" s="56"/>
      <c r="K21" s="56"/>
      <c r="L21" s="112" t="s">
        <v>141</v>
      </c>
      <c r="M21" s="113"/>
      <c r="N21" s="312" t="s">
        <v>267</v>
      </c>
      <c r="O21" s="113" t="s">
        <v>9</v>
      </c>
      <c r="P21" s="114"/>
      <c r="Q21" s="56"/>
      <c r="R21" s="56"/>
      <c r="S21" s="56"/>
    </row>
    <row r="22" spans="1:19" ht="13.5" thickBot="1">
      <c r="A22" s="56"/>
      <c r="B22" s="56"/>
      <c r="C22" s="56"/>
      <c r="D22" s="56"/>
      <c r="E22" s="56"/>
      <c r="F22" s="56"/>
      <c r="G22" s="56"/>
      <c r="H22" s="56"/>
      <c r="I22" s="56"/>
      <c r="J22" s="56"/>
      <c r="K22" s="56"/>
      <c r="L22" s="538" t="s">
        <v>268</v>
      </c>
      <c r="M22" s="539"/>
      <c r="N22" s="125"/>
      <c r="O22" s="111" t="s">
        <v>154</v>
      </c>
      <c r="P22" s="105"/>
      <c r="Q22" s="56"/>
      <c r="R22" s="56"/>
      <c r="S22" s="56"/>
    </row>
    <row r="23" spans="1:19" ht="13.5" thickBot="1">
      <c r="A23" s="56"/>
      <c r="B23" s="56"/>
      <c r="C23" s="56"/>
      <c r="D23" s="56"/>
      <c r="E23" s="56"/>
      <c r="F23" s="56"/>
      <c r="G23" s="56"/>
      <c r="H23" s="56"/>
      <c r="I23" s="56"/>
      <c r="J23" s="56"/>
      <c r="K23" s="56"/>
      <c r="L23" s="115" t="s">
        <v>147</v>
      </c>
      <c r="M23" s="116"/>
      <c r="N23" s="117"/>
      <c r="O23" s="117"/>
      <c r="P23" s="118"/>
      <c r="Q23" s="56"/>
      <c r="R23" s="56"/>
      <c r="S23" s="56"/>
    </row>
    <row r="24" spans="1:19" ht="13.5" thickBot="1">
      <c r="A24" s="56"/>
      <c r="B24" s="56"/>
      <c r="C24" s="56"/>
      <c r="D24" s="56"/>
      <c r="E24" s="56"/>
      <c r="F24" s="56"/>
      <c r="G24" s="56"/>
      <c r="H24" s="56"/>
      <c r="I24" s="56"/>
      <c r="J24" s="56"/>
      <c r="K24" s="56"/>
      <c r="L24" s="313" t="s">
        <v>148</v>
      </c>
      <c r="M24" s="307"/>
      <c r="N24" s="106" t="s">
        <v>146</v>
      </c>
      <c r="O24" s="119" t="s">
        <v>149</v>
      </c>
      <c r="P24" s="120" t="s">
        <v>157</v>
      </c>
      <c r="Q24" s="56"/>
      <c r="R24" s="56"/>
      <c r="S24" s="56"/>
    </row>
    <row r="25" spans="1:19" ht="12.75">
      <c r="A25" s="56"/>
      <c r="B25" s="56"/>
      <c r="C25" s="56"/>
      <c r="D25" s="56"/>
      <c r="E25" s="56"/>
      <c r="F25" s="56"/>
      <c r="G25" s="56"/>
      <c r="H25" s="56"/>
      <c r="I25" s="56"/>
      <c r="J25" s="56"/>
      <c r="K25" s="56"/>
      <c r="L25" s="102" t="s">
        <v>168</v>
      </c>
      <c r="M25" s="104"/>
      <c r="N25" s="104"/>
      <c r="O25" s="104"/>
      <c r="P25" s="105"/>
      <c r="Q25" s="56"/>
      <c r="R25" s="56"/>
      <c r="S25" s="56"/>
    </row>
    <row r="26" spans="1:19" ht="13.5" thickBot="1">
      <c r="A26" s="56"/>
      <c r="B26" s="56"/>
      <c r="C26" s="56"/>
      <c r="D26" s="56"/>
      <c r="E26" s="56"/>
      <c r="F26" s="56"/>
      <c r="G26" s="56"/>
      <c r="H26" s="56"/>
      <c r="I26" s="56"/>
      <c r="J26" s="56"/>
      <c r="K26" s="56"/>
      <c r="L26" s="107" t="s">
        <v>150</v>
      </c>
      <c r="M26" s="104"/>
      <c r="N26" s="103" t="s">
        <v>151</v>
      </c>
      <c r="O26" s="104"/>
      <c r="P26" s="105"/>
      <c r="Q26" s="56"/>
      <c r="R26" s="56"/>
      <c r="S26" s="56"/>
    </row>
    <row r="27" spans="1:19" ht="13.5" thickBot="1">
      <c r="A27" s="87" t="s">
        <v>258</v>
      </c>
      <c r="B27" s="56"/>
      <c r="C27" s="56"/>
      <c r="D27" s="56"/>
      <c r="E27" s="56"/>
      <c r="F27" s="56"/>
      <c r="G27" s="56"/>
      <c r="H27" s="56"/>
      <c r="I27" s="56" t="s">
        <v>132</v>
      </c>
      <c r="J27" s="151" t="s">
        <v>324</v>
      </c>
      <c r="L27" s="314" t="s">
        <v>152</v>
      </c>
      <c r="M27" s="308"/>
      <c r="N27" s="125"/>
      <c r="O27" s="111" t="s">
        <v>154</v>
      </c>
      <c r="P27" s="105"/>
      <c r="Q27" s="56"/>
      <c r="R27" s="56"/>
      <c r="S27" s="56"/>
    </row>
    <row r="28" spans="1:19" ht="15.75" customHeight="1">
      <c r="A28" s="56"/>
      <c r="B28" s="56"/>
      <c r="C28" s="56"/>
      <c r="D28" s="56"/>
      <c r="E28" s="56"/>
      <c r="F28" s="56"/>
      <c r="G28" s="56"/>
      <c r="H28" s="56"/>
      <c r="I28" s="56"/>
      <c r="J28" s="56"/>
      <c r="K28" s="56"/>
      <c r="L28" s="107"/>
      <c r="M28" s="104"/>
      <c r="N28" s="104"/>
      <c r="O28" s="103" t="s">
        <v>164</v>
      </c>
      <c r="P28" s="105"/>
      <c r="Q28" s="56"/>
      <c r="R28" s="56"/>
      <c r="S28" s="56"/>
    </row>
    <row r="29" spans="12:19" ht="12.75">
      <c r="L29" s="107" t="s">
        <v>166</v>
      </c>
      <c r="M29" s="104"/>
      <c r="N29" s="104"/>
      <c r="O29" s="104"/>
      <c r="P29" s="105"/>
      <c r="Q29" s="56"/>
      <c r="R29" s="56"/>
      <c r="S29" s="56"/>
    </row>
    <row r="30" spans="1:19" ht="12.75">
      <c r="A30" s="56"/>
      <c r="B30" s="56"/>
      <c r="C30" s="56"/>
      <c r="D30" s="56"/>
      <c r="E30" s="56"/>
      <c r="F30" s="56"/>
      <c r="G30" s="56"/>
      <c r="H30" s="56"/>
      <c r="I30" s="56"/>
      <c r="J30" s="56"/>
      <c r="K30" s="56"/>
      <c r="L30" s="107" t="s">
        <v>160</v>
      </c>
      <c r="M30" s="104"/>
      <c r="N30" s="104"/>
      <c r="O30" s="104"/>
      <c r="P30" s="105"/>
      <c r="Q30" s="56"/>
      <c r="R30" s="56"/>
      <c r="S30" s="56"/>
    </row>
    <row r="31" spans="1:19" ht="12.75">
      <c r="A31" s="56"/>
      <c r="B31" s="56"/>
      <c r="C31" s="56"/>
      <c r="D31" s="56"/>
      <c r="E31" s="56"/>
      <c r="F31" s="56"/>
      <c r="G31" s="56"/>
      <c r="H31" s="56"/>
      <c r="I31" s="56"/>
      <c r="J31" s="56"/>
      <c r="K31" s="56"/>
      <c r="L31" s="107" t="s">
        <v>158</v>
      </c>
      <c r="M31" s="121"/>
      <c r="N31" s="121"/>
      <c r="O31" s="121"/>
      <c r="P31" s="122"/>
      <c r="Q31" s="56"/>
      <c r="R31" s="56"/>
      <c r="S31" s="56"/>
    </row>
    <row r="32" spans="1:19" ht="13.5" thickBot="1">
      <c r="A32" s="56"/>
      <c r="B32" s="56"/>
      <c r="C32" s="56"/>
      <c r="D32" s="56"/>
      <c r="E32" s="56"/>
      <c r="F32" s="56"/>
      <c r="G32" s="56"/>
      <c r="H32" s="56"/>
      <c r="I32" s="56"/>
      <c r="J32" s="56"/>
      <c r="K32" s="56"/>
      <c r="L32" s="112" t="s">
        <v>159</v>
      </c>
      <c r="M32" s="123"/>
      <c r="N32" s="123"/>
      <c r="O32" s="123"/>
      <c r="P32" s="124"/>
      <c r="Q32" s="56"/>
      <c r="R32" s="56"/>
      <c r="S32" s="56"/>
    </row>
    <row r="33" spans="1:19" ht="12.75">
      <c r="A33" s="56"/>
      <c r="B33" s="56"/>
      <c r="C33" s="56"/>
      <c r="D33" s="56"/>
      <c r="E33" s="56"/>
      <c r="F33" s="56"/>
      <c r="G33" s="56"/>
      <c r="H33" s="56"/>
      <c r="I33" s="56"/>
      <c r="J33" s="56"/>
      <c r="K33" s="56"/>
      <c r="Q33" s="56"/>
      <c r="R33" s="56"/>
      <c r="S33" s="56"/>
    </row>
    <row r="34" spans="1:19" ht="12.75">
      <c r="A34" s="56"/>
      <c r="B34" s="56"/>
      <c r="C34" s="56"/>
      <c r="D34" s="56"/>
      <c r="E34" s="56"/>
      <c r="F34" s="56"/>
      <c r="G34" s="56"/>
      <c r="H34" s="56"/>
      <c r="I34" s="56"/>
      <c r="J34" s="56"/>
      <c r="K34" s="56"/>
      <c r="Q34" s="56"/>
      <c r="R34" s="56"/>
      <c r="S34" s="56"/>
    </row>
    <row r="35" spans="1:19" ht="12.75">
      <c r="A35" s="56"/>
      <c r="B35" s="56"/>
      <c r="C35" s="56"/>
      <c r="D35" s="56"/>
      <c r="E35" s="56"/>
      <c r="F35" s="56"/>
      <c r="G35" s="56"/>
      <c r="H35" s="56"/>
      <c r="I35" s="56"/>
      <c r="J35" s="56"/>
      <c r="K35" s="56"/>
      <c r="Q35" s="56"/>
      <c r="R35" s="56"/>
      <c r="S35" s="56"/>
    </row>
    <row r="36" spans="1:19" ht="12.75">
      <c r="A36" s="56"/>
      <c r="B36" s="56"/>
      <c r="C36" s="56"/>
      <c r="D36" s="56"/>
      <c r="E36" s="56"/>
      <c r="F36" s="56"/>
      <c r="G36" s="56"/>
      <c r="H36" s="56"/>
      <c r="I36" s="56"/>
      <c r="J36" s="56"/>
      <c r="K36" s="56"/>
      <c r="Q36" s="56"/>
      <c r="R36" s="56"/>
      <c r="S36" s="56"/>
    </row>
    <row r="37" spans="1:19" ht="12.75">
      <c r="A37" s="56"/>
      <c r="B37" s="56"/>
      <c r="C37" s="56"/>
      <c r="D37" s="56"/>
      <c r="E37" s="56"/>
      <c r="F37" s="56"/>
      <c r="G37" s="56"/>
      <c r="H37" s="56"/>
      <c r="I37" s="56"/>
      <c r="J37" s="56"/>
      <c r="K37" s="56"/>
      <c r="L37" s="56"/>
      <c r="M37" s="56"/>
      <c r="N37" s="56"/>
      <c r="O37" s="56"/>
      <c r="P37" s="56"/>
      <c r="Q37" s="56"/>
      <c r="R37" s="56"/>
      <c r="S37" s="56"/>
    </row>
    <row r="38" spans="1:19" ht="12.75">
      <c r="A38" s="56"/>
      <c r="B38" s="56"/>
      <c r="C38" s="56"/>
      <c r="D38" s="56"/>
      <c r="E38" s="56"/>
      <c r="F38" s="56"/>
      <c r="G38" s="56"/>
      <c r="H38" s="56"/>
      <c r="I38" s="56"/>
      <c r="J38" s="56"/>
      <c r="K38" s="56"/>
      <c r="L38" s="56"/>
      <c r="M38" s="56"/>
      <c r="N38" s="56"/>
      <c r="O38" s="56"/>
      <c r="P38" s="56"/>
      <c r="Q38" s="56"/>
      <c r="R38" s="56"/>
      <c r="S38" s="56"/>
    </row>
    <row r="39" spans="1:19" ht="12.75">
      <c r="A39" s="56"/>
      <c r="B39" s="56"/>
      <c r="C39" s="56"/>
      <c r="D39" s="56"/>
      <c r="E39" s="56"/>
      <c r="G39" s="56"/>
      <c r="H39" s="56"/>
      <c r="I39" s="56"/>
      <c r="J39" s="56"/>
      <c r="K39" s="56"/>
      <c r="L39" s="56"/>
      <c r="M39" s="56"/>
      <c r="N39" s="56"/>
      <c r="O39" s="56"/>
      <c r="P39" s="56"/>
      <c r="Q39" s="56"/>
      <c r="R39" s="56"/>
      <c r="S39" s="56"/>
    </row>
    <row r="40" spans="1:19" ht="12.75">
      <c r="A40" s="56"/>
      <c r="B40" s="56"/>
      <c r="C40" s="56"/>
      <c r="D40" s="56"/>
      <c r="E40" s="56"/>
      <c r="F40" s="56"/>
      <c r="G40" s="56"/>
      <c r="H40" s="56"/>
      <c r="I40" s="56"/>
      <c r="J40" s="56"/>
      <c r="K40" s="56"/>
      <c r="L40" s="56"/>
      <c r="M40" s="56"/>
      <c r="N40" s="56"/>
      <c r="O40" s="56"/>
      <c r="P40" s="56"/>
      <c r="Q40" s="56"/>
      <c r="R40" s="56"/>
      <c r="S40" s="56"/>
    </row>
    <row r="41" spans="1:19" ht="12.75">
      <c r="A41" s="56"/>
      <c r="B41" s="56"/>
      <c r="C41" s="56"/>
      <c r="D41" s="56"/>
      <c r="E41" s="56"/>
      <c r="F41" s="56"/>
      <c r="G41" s="56"/>
      <c r="H41" s="56"/>
      <c r="I41" s="56"/>
      <c r="J41" s="56"/>
      <c r="K41" s="56"/>
      <c r="L41" s="56"/>
      <c r="M41" s="56"/>
      <c r="N41" s="56"/>
      <c r="O41" s="56"/>
      <c r="P41" s="56"/>
      <c r="Q41" s="56"/>
      <c r="R41" s="56"/>
      <c r="S41" s="56"/>
    </row>
    <row r="42" spans="1:19" ht="12.75">
      <c r="A42" s="56"/>
      <c r="B42" s="56"/>
      <c r="C42" s="56"/>
      <c r="D42" s="56"/>
      <c r="E42" s="56"/>
      <c r="F42" s="56"/>
      <c r="G42" s="56"/>
      <c r="H42" s="56"/>
      <c r="I42" s="56"/>
      <c r="J42" s="56"/>
      <c r="K42" s="56"/>
      <c r="L42" s="56"/>
      <c r="M42" s="56"/>
      <c r="N42" s="56"/>
      <c r="O42" s="56"/>
      <c r="P42" s="56"/>
      <c r="Q42" s="56"/>
      <c r="R42" s="56"/>
      <c r="S42" s="56"/>
    </row>
    <row r="43" spans="1:19" ht="12.75">
      <c r="A43" s="56"/>
      <c r="B43" s="56"/>
      <c r="C43" s="56"/>
      <c r="D43" s="56"/>
      <c r="E43" s="56"/>
      <c r="F43" s="56"/>
      <c r="G43" s="56"/>
      <c r="H43" s="56"/>
      <c r="I43" s="56"/>
      <c r="J43" s="56"/>
      <c r="K43" s="56"/>
      <c r="L43" s="56"/>
      <c r="M43" s="56"/>
      <c r="N43" s="56"/>
      <c r="O43" s="56"/>
      <c r="P43" s="56"/>
      <c r="Q43" s="56"/>
      <c r="R43" s="56"/>
      <c r="S43" s="56"/>
    </row>
    <row r="44" spans="1:19" ht="12.75">
      <c r="A44" s="56"/>
      <c r="B44" s="56"/>
      <c r="C44" s="56"/>
      <c r="D44" s="56"/>
      <c r="E44" s="56"/>
      <c r="F44" s="56"/>
      <c r="G44" s="56"/>
      <c r="H44" s="56"/>
      <c r="I44" s="56"/>
      <c r="J44" s="56"/>
      <c r="K44" s="56"/>
      <c r="L44" s="56"/>
      <c r="M44" s="56"/>
      <c r="N44" s="56"/>
      <c r="O44" s="56"/>
      <c r="P44" s="56"/>
      <c r="Q44" s="56"/>
      <c r="R44" s="56"/>
      <c r="S44" s="56"/>
    </row>
    <row r="45" spans="1:19" ht="12.75">
      <c r="A45" s="56"/>
      <c r="B45" s="56"/>
      <c r="C45" s="56"/>
      <c r="D45" s="56"/>
      <c r="E45" s="56"/>
      <c r="F45" s="56"/>
      <c r="G45" s="56"/>
      <c r="H45" s="56"/>
      <c r="I45" s="56"/>
      <c r="J45" s="56"/>
      <c r="K45" s="56"/>
      <c r="L45" s="56"/>
      <c r="M45" s="56"/>
      <c r="N45" s="56"/>
      <c r="O45" s="56"/>
      <c r="P45" s="56"/>
      <c r="Q45" s="56"/>
      <c r="R45" s="56"/>
      <c r="S45" s="56"/>
    </row>
    <row r="46" spans="1:19" ht="12.75">
      <c r="A46" s="56"/>
      <c r="B46" s="56"/>
      <c r="C46" s="56"/>
      <c r="D46" s="56"/>
      <c r="E46" s="56"/>
      <c r="F46" s="56"/>
      <c r="G46" s="56"/>
      <c r="H46" s="56"/>
      <c r="I46" s="56"/>
      <c r="J46" s="56"/>
      <c r="K46" s="56"/>
      <c r="L46" s="56"/>
      <c r="M46" s="56"/>
      <c r="N46" s="56"/>
      <c r="O46" s="56"/>
      <c r="P46" s="56"/>
      <c r="Q46" s="56"/>
      <c r="R46" s="56"/>
      <c r="S46" s="56"/>
    </row>
    <row r="47" spans="1:19" ht="12.75">
      <c r="A47" s="56"/>
      <c r="B47" s="56"/>
      <c r="C47" s="56"/>
      <c r="D47" s="56"/>
      <c r="E47" s="56"/>
      <c r="F47" s="56"/>
      <c r="G47" s="56"/>
      <c r="H47" s="56"/>
      <c r="I47" s="56"/>
      <c r="J47" s="56"/>
      <c r="K47" s="56"/>
      <c r="L47" s="56"/>
      <c r="M47" s="56"/>
      <c r="N47" s="56"/>
      <c r="O47" s="56"/>
      <c r="P47" s="56"/>
      <c r="Q47" s="56"/>
      <c r="R47" s="56"/>
      <c r="S47" s="56"/>
    </row>
    <row r="48" spans="1:19" ht="12.75">
      <c r="A48" s="56"/>
      <c r="B48" s="56"/>
      <c r="C48" s="56"/>
      <c r="D48" s="56"/>
      <c r="E48" s="56"/>
      <c r="F48" s="56"/>
      <c r="G48" s="56"/>
      <c r="H48" s="56"/>
      <c r="I48" s="56"/>
      <c r="J48" s="56"/>
      <c r="K48" s="56"/>
      <c r="L48" s="56"/>
      <c r="M48" s="56"/>
      <c r="N48" s="56"/>
      <c r="O48" s="56"/>
      <c r="P48" s="56"/>
      <c r="Q48" s="56"/>
      <c r="R48" s="56"/>
      <c r="S48" s="56"/>
    </row>
    <row r="49" spans="1:19" ht="12.75">
      <c r="A49" s="56"/>
      <c r="B49" s="56"/>
      <c r="C49" s="56"/>
      <c r="D49" s="56"/>
      <c r="E49" s="56"/>
      <c r="F49" s="56"/>
      <c r="G49" s="56"/>
      <c r="H49" s="56"/>
      <c r="I49" s="56"/>
      <c r="J49" s="56"/>
      <c r="K49" s="56"/>
      <c r="L49" s="56"/>
      <c r="M49" s="56"/>
      <c r="N49" s="56"/>
      <c r="O49" s="56"/>
      <c r="P49" s="56"/>
      <c r="Q49" s="56"/>
      <c r="R49" s="56"/>
      <c r="S49" s="56"/>
    </row>
    <row r="50" spans="1:19" ht="12.75">
      <c r="A50" s="56"/>
      <c r="B50" s="56"/>
      <c r="C50" s="56"/>
      <c r="D50" s="56"/>
      <c r="E50" s="56"/>
      <c r="F50" s="56"/>
      <c r="G50" s="56"/>
      <c r="H50" s="56"/>
      <c r="I50" s="56"/>
      <c r="J50" s="56"/>
      <c r="K50" s="56"/>
      <c r="L50" s="56"/>
      <c r="M50" s="56"/>
      <c r="N50" s="56"/>
      <c r="O50" s="56"/>
      <c r="P50" s="56"/>
      <c r="Q50" s="56"/>
      <c r="R50" s="56"/>
      <c r="S50" s="56"/>
    </row>
    <row r="51" spans="1:19" ht="12.75">
      <c r="A51" s="56"/>
      <c r="B51" s="56"/>
      <c r="C51" s="56"/>
      <c r="D51" s="56"/>
      <c r="E51" s="56"/>
      <c r="F51" s="56"/>
      <c r="G51" s="56"/>
      <c r="H51" s="56"/>
      <c r="I51" s="56"/>
      <c r="J51" s="56"/>
      <c r="K51" s="56"/>
      <c r="L51" s="56"/>
      <c r="M51" s="56"/>
      <c r="N51" s="56"/>
      <c r="O51" s="56"/>
      <c r="P51" s="56"/>
      <c r="Q51" s="56"/>
      <c r="R51" s="56"/>
      <c r="S51" s="56"/>
    </row>
    <row r="52" spans="1:19" ht="12.75">
      <c r="A52" s="56"/>
      <c r="B52" s="56"/>
      <c r="C52" s="56"/>
      <c r="D52" s="56"/>
      <c r="E52" s="56"/>
      <c r="F52" s="56"/>
      <c r="G52" s="56"/>
      <c r="H52" s="56"/>
      <c r="I52" s="56"/>
      <c r="J52" s="56"/>
      <c r="K52" s="56"/>
      <c r="L52" s="56"/>
      <c r="M52" s="56"/>
      <c r="N52" s="56"/>
      <c r="O52" s="56"/>
      <c r="P52" s="56"/>
      <c r="Q52" s="56"/>
      <c r="R52" s="56"/>
      <c r="S52" s="56"/>
    </row>
    <row r="53" spans="1:19" ht="12.75">
      <c r="A53" s="56"/>
      <c r="B53" s="56"/>
      <c r="C53" s="56"/>
      <c r="D53" s="56"/>
      <c r="E53" s="56"/>
      <c r="F53" s="56"/>
      <c r="G53" s="56"/>
      <c r="H53" s="56"/>
      <c r="I53" s="56"/>
      <c r="J53" s="56"/>
      <c r="K53" s="56"/>
      <c r="L53" s="56"/>
      <c r="M53" s="56"/>
      <c r="N53" s="56"/>
      <c r="O53" s="56"/>
      <c r="P53" s="56"/>
      <c r="Q53" s="56"/>
      <c r="R53" s="56"/>
      <c r="S53" s="56"/>
    </row>
    <row r="54" spans="1:19" ht="12.75">
      <c r="A54" s="56"/>
      <c r="B54" s="56"/>
      <c r="C54" s="56"/>
      <c r="D54" s="56"/>
      <c r="E54" s="56"/>
      <c r="F54" s="56"/>
      <c r="G54" s="56"/>
      <c r="H54" s="56"/>
      <c r="I54" s="56"/>
      <c r="J54" s="56"/>
      <c r="K54" s="56"/>
      <c r="L54" s="56"/>
      <c r="M54" s="56"/>
      <c r="N54" s="56"/>
      <c r="O54" s="56"/>
      <c r="P54" s="56"/>
      <c r="Q54" s="56"/>
      <c r="R54" s="56"/>
      <c r="S54" s="56"/>
    </row>
    <row r="55" spans="1:19" ht="12.75">
      <c r="A55" s="56"/>
      <c r="B55" s="56"/>
      <c r="C55" s="56"/>
      <c r="D55" s="56"/>
      <c r="E55" s="56"/>
      <c r="F55" s="56"/>
      <c r="G55" s="56"/>
      <c r="H55" s="56"/>
      <c r="I55" s="56"/>
      <c r="J55" s="56"/>
      <c r="K55" s="56"/>
      <c r="L55" s="56"/>
      <c r="M55" s="56"/>
      <c r="N55" s="56"/>
      <c r="O55" s="56"/>
      <c r="P55" s="56"/>
      <c r="Q55" s="56"/>
      <c r="R55" s="56"/>
      <c r="S55" s="56"/>
    </row>
    <row r="56" spans="1:19" ht="12.75">
      <c r="A56" s="56"/>
      <c r="B56" s="56"/>
      <c r="C56" s="56"/>
      <c r="D56" s="56"/>
      <c r="E56" s="56"/>
      <c r="F56" s="56"/>
      <c r="G56" s="56"/>
      <c r="H56" s="56"/>
      <c r="I56" s="56"/>
      <c r="J56" s="56"/>
      <c r="K56" s="56"/>
      <c r="L56" s="56"/>
      <c r="M56" s="56"/>
      <c r="N56" s="56"/>
      <c r="O56" s="56"/>
      <c r="P56" s="56"/>
      <c r="Q56" s="56"/>
      <c r="R56" s="56"/>
      <c r="S56" s="56"/>
    </row>
    <row r="57" spans="1:19" ht="12.75">
      <c r="A57" s="56"/>
      <c r="B57" s="56"/>
      <c r="C57" s="56"/>
      <c r="D57" s="56"/>
      <c r="E57" s="56"/>
      <c r="F57" s="56"/>
      <c r="G57" s="56"/>
      <c r="H57" s="56"/>
      <c r="I57" s="56"/>
      <c r="J57" s="56"/>
      <c r="K57" s="56"/>
      <c r="L57" s="56"/>
      <c r="M57" s="56"/>
      <c r="N57" s="56"/>
      <c r="O57" s="56"/>
      <c r="P57" s="56"/>
      <c r="Q57" s="56"/>
      <c r="R57" s="56"/>
      <c r="S57" s="56"/>
    </row>
    <row r="58" spans="1:19" ht="12.75">
      <c r="A58" s="56"/>
      <c r="B58" s="56"/>
      <c r="C58" s="56"/>
      <c r="D58" s="56"/>
      <c r="E58" s="56"/>
      <c r="F58" s="56"/>
      <c r="G58" s="56"/>
      <c r="H58" s="56"/>
      <c r="I58" s="56"/>
      <c r="J58" s="56"/>
      <c r="K58" s="56"/>
      <c r="L58" s="56"/>
      <c r="M58" s="56"/>
      <c r="N58" s="56"/>
      <c r="O58" s="56"/>
      <c r="P58" s="56"/>
      <c r="Q58" s="56"/>
      <c r="R58" s="56"/>
      <c r="S58" s="56"/>
    </row>
    <row r="59" spans="1:19" ht="12.75">
      <c r="A59" s="56"/>
      <c r="B59" s="56"/>
      <c r="C59" s="56"/>
      <c r="D59" s="56"/>
      <c r="E59" s="56"/>
      <c r="F59" s="56"/>
      <c r="G59" s="56"/>
      <c r="H59" s="56"/>
      <c r="I59" s="56"/>
      <c r="J59" s="56"/>
      <c r="K59" s="56"/>
      <c r="L59" s="56"/>
      <c r="M59" s="56"/>
      <c r="N59" s="56"/>
      <c r="O59" s="56"/>
      <c r="P59" s="56"/>
      <c r="Q59" s="56"/>
      <c r="R59" s="56"/>
      <c r="S59" s="56"/>
    </row>
    <row r="60" spans="1:19" ht="12.75">
      <c r="A60" s="56"/>
      <c r="B60" s="56"/>
      <c r="C60" s="56"/>
      <c r="D60" s="56"/>
      <c r="E60" s="56"/>
      <c r="F60" s="56"/>
      <c r="G60" s="56"/>
      <c r="H60" s="56"/>
      <c r="I60" s="56"/>
      <c r="J60" s="56"/>
      <c r="K60" s="56"/>
      <c r="L60" s="56"/>
      <c r="M60" s="56"/>
      <c r="N60" s="56"/>
      <c r="O60" s="56"/>
      <c r="P60" s="56"/>
      <c r="Q60" s="56"/>
      <c r="R60" s="56"/>
      <c r="S60" s="56"/>
    </row>
    <row r="61" spans="1:19" ht="12.75">
      <c r="A61" s="56"/>
      <c r="B61" s="56"/>
      <c r="C61" s="56"/>
      <c r="D61" s="56"/>
      <c r="E61" s="56"/>
      <c r="F61" s="56"/>
      <c r="G61" s="56"/>
      <c r="H61" s="56"/>
      <c r="I61" s="56"/>
      <c r="J61" s="56"/>
      <c r="K61" s="56"/>
      <c r="L61" s="56"/>
      <c r="M61" s="56"/>
      <c r="N61" s="56"/>
      <c r="O61" s="56"/>
      <c r="P61" s="56"/>
      <c r="Q61" s="56"/>
      <c r="R61" s="56"/>
      <c r="S61" s="56"/>
    </row>
    <row r="62" spans="1:19" ht="12.75">
      <c r="A62" s="56"/>
      <c r="B62" s="56"/>
      <c r="C62" s="56"/>
      <c r="D62" s="56"/>
      <c r="E62" s="56"/>
      <c r="F62" s="56"/>
      <c r="G62" s="56"/>
      <c r="H62" s="56"/>
      <c r="I62" s="56"/>
      <c r="J62" s="56"/>
      <c r="K62" s="56"/>
      <c r="L62" s="56"/>
      <c r="M62" s="56"/>
      <c r="N62" s="56"/>
      <c r="O62" s="56"/>
      <c r="P62" s="56"/>
      <c r="Q62" s="56"/>
      <c r="R62" s="56"/>
      <c r="S62" s="56"/>
    </row>
    <row r="63" spans="1:19" ht="12.75">
      <c r="A63" s="56"/>
      <c r="B63" s="56"/>
      <c r="C63" s="56"/>
      <c r="D63" s="56"/>
      <c r="E63" s="56"/>
      <c r="F63" s="56"/>
      <c r="G63" s="56"/>
      <c r="H63" s="56"/>
      <c r="I63" s="56"/>
      <c r="J63" s="56"/>
      <c r="K63" s="56"/>
      <c r="L63" s="56"/>
      <c r="M63" s="56"/>
      <c r="N63" s="56"/>
      <c r="O63" s="56"/>
      <c r="P63" s="56"/>
      <c r="Q63" s="56"/>
      <c r="R63" s="56"/>
      <c r="S63" s="56"/>
    </row>
    <row r="64" spans="1:19" ht="12.75">
      <c r="A64" s="56"/>
      <c r="B64" s="56"/>
      <c r="C64" s="56"/>
      <c r="D64" s="56"/>
      <c r="E64" s="56"/>
      <c r="F64" s="56"/>
      <c r="G64" s="56"/>
      <c r="H64" s="56"/>
      <c r="I64" s="56"/>
      <c r="J64" s="56"/>
      <c r="K64" s="56"/>
      <c r="L64" s="56"/>
      <c r="M64" s="56"/>
      <c r="N64" s="56"/>
      <c r="O64" s="56"/>
      <c r="P64" s="56"/>
      <c r="Q64" s="56"/>
      <c r="R64" s="56"/>
      <c r="S64" s="56"/>
    </row>
    <row r="65" spans="1:19" ht="12.75">
      <c r="A65" s="56"/>
      <c r="B65" s="56"/>
      <c r="C65" s="56"/>
      <c r="D65" s="56"/>
      <c r="E65" s="56"/>
      <c r="F65" s="56"/>
      <c r="G65" s="56"/>
      <c r="H65" s="56"/>
      <c r="I65" s="56"/>
      <c r="J65" s="56"/>
      <c r="K65" s="56"/>
      <c r="L65" s="56"/>
      <c r="M65" s="56"/>
      <c r="N65" s="56"/>
      <c r="O65" s="56"/>
      <c r="P65" s="56"/>
      <c r="Q65" s="56"/>
      <c r="R65" s="56"/>
      <c r="S65" s="56"/>
    </row>
    <row r="66" spans="1:19" ht="12.75">
      <c r="A66" s="56"/>
      <c r="B66" s="56"/>
      <c r="C66" s="56"/>
      <c r="D66" s="56"/>
      <c r="E66" s="56"/>
      <c r="F66" s="56"/>
      <c r="G66" s="56"/>
      <c r="H66" s="56"/>
      <c r="I66" s="56"/>
      <c r="J66" s="56"/>
      <c r="K66" s="56"/>
      <c r="L66" s="56"/>
      <c r="M66" s="56"/>
      <c r="N66" s="56"/>
      <c r="O66" s="56"/>
      <c r="P66" s="56"/>
      <c r="Q66" s="56"/>
      <c r="R66" s="56"/>
      <c r="S66" s="56"/>
    </row>
    <row r="67" spans="1:19" ht="12.75">
      <c r="A67" s="56"/>
      <c r="B67" s="56"/>
      <c r="C67" s="56"/>
      <c r="D67" s="56"/>
      <c r="E67" s="56"/>
      <c r="F67" s="56"/>
      <c r="G67" s="56"/>
      <c r="H67" s="56"/>
      <c r="I67" s="56"/>
      <c r="J67" s="56"/>
      <c r="K67" s="56"/>
      <c r="L67" s="56"/>
      <c r="M67" s="56"/>
      <c r="N67" s="56"/>
      <c r="O67" s="56"/>
      <c r="P67" s="56"/>
      <c r="Q67" s="56"/>
      <c r="R67" s="56"/>
      <c r="S67" s="56"/>
    </row>
    <row r="68" spans="1:19" ht="12.75">
      <c r="A68" s="56"/>
      <c r="B68" s="56"/>
      <c r="C68" s="56"/>
      <c r="D68" s="56"/>
      <c r="E68" s="56"/>
      <c r="F68" s="56"/>
      <c r="G68" s="56"/>
      <c r="H68" s="56"/>
      <c r="I68" s="56"/>
      <c r="J68" s="56"/>
      <c r="K68" s="56"/>
      <c r="L68" s="56"/>
      <c r="M68" s="56"/>
      <c r="N68" s="56"/>
      <c r="O68" s="56"/>
      <c r="P68" s="56"/>
      <c r="Q68" s="56"/>
      <c r="R68" s="56"/>
      <c r="S68" s="56"/>
    </row>
    <row r="69" spans="1:19" ht="12.75">
      <c r="A69" s="56"/>
      <c r="B69" s="56"/>
      <c r="C69" s="56"/>
      <c r="D69" s="56"/>
      <c r="E69" s="56"/>
      <c r="F69" s="56"/>
      <c r="G69" s="56"/>
      <c r="H69" s="56"/>
      <c r="I69" s="56"/>
      <c r="J69" s="56"/>
      <c r="K69" s="56"/>
      <c r="L69" s="56"/>
      <c r="M69" s="56"/>
      <c r="N69" s="56"/>
      <c r="O69" s="56"/>
      <c r="P69" s="56"/>
      <c r="Q69" s="56"/>
      <c r="R69" s="56"/>
      <c r="S69" s="56"/>
    </row>
    <row r="70" spans="1:19" ht="12.75">
      <c r="A70" s="56"/>
      <c r="B70" s="56"/>
      <c r="C70" s="56"/>
      <c r="D70" s="56"/>
      <c r="E70" s="56"/>
      <c r="F70" s="56"/>
      <c r="G70" s="56"/>
      <c r="H70" s="56"/>
      <c r="I70" s="56"/>
      <c r="J70" s="56"/>
      <c r="K70" s="56"/>
      <c r="L70" s="56"/>
      <c r="M70" s="56"/>
      <c r="N70" s="56"/>
      <c r="O70" s="56"/>
      <c r="P70" s="56"/>
      <c r="Q70" s="56"/>
      <c r="R70" s="56"/>
      <c r="S70" s="56"/>
    </row>
    <row r="71" spans="1:19" ht="12.75">
      <c r="A71" s="56"/>
      <c r="B71" s="56"/>
      <c r="C71" s="56"/>
      <c r="D71" s="56"/>
      <c r="E71" s="56"/>
      <c r="F71" s="56"/>
      <c r="G71" s="56"/>
      <c r="H71" s="56"/>
      <c r="I71" s="56"/>
      <c r="J71" s="56"/>
      <c r="K71" s="56"/>
      <c r="L71" s="56"/>
      <c r="M71" s="56"/>
      <c r="N71" s="56"/>
      <c r="O71" s="56"/>
      <c r="P71" s="56"/>
      <c r="Q71" s="56"/>
      <c r="R71" s="56"/>
      <c r="S71" s="56"/>
    </row>
    <row r="72" spans="1:19" ht="12.75">
      <c r="A72" s="56"/>
      <c r="B72" s="56"/>
      <c r="C72" s="56"/>
      <c r="D72" s="56"/>
      <c r="E72" s="56"/>
      <c r="F72" s="56"/>
      <c r="G72" s="56"/>
      <c r="H72" s="56"/>
      <c r="I72" s="56"/>
      <c r="J72" s="56"/>
      <c r="K72" s="56"/>
      <c r="L72" s="56"/>
      <c r="M72" s="56"/>
      <c r="N72" s="56"/>
      <c r="O72" s="56"/>
      <c r="P72" s="56"/>
      <c r="Q72" s="56"/>
      <c r="R72" s="56"/>
      <c r="S72" s="56"/>
    </row>
    <row r="73" spans="1:19" ht="12.75">
      <c r="A73" s="56"/>
      <c r="B73" s="56"/>
      <c r="C73" s="56"/>
      <c r="D73" s="56"/>
      <c r="E73" s="56"/>
      <c r="F73" s="56"/>
      <c r="G73" s="56"/>
      <c r="H73" s="56"/>
      <c r="I73" s="56"/>
      <c r="J73" s="56"/>
      <c r="K73" s="56"/>
      <c r="L73" s="56"/>
      <c r="M73" s="56"/>
      <c r="N73" s="56"/>
      <c r="O73" s="56"/>
      <c r="P73" s="56"/>
      <c r="Q73" s="56"/>
      <c r="R73" s="56"/>
      <c r="S73" s="56"/>
    </row>
    <row r="74" spans="1:19" ht="12.75">
      <c r="A74" s="56"/>
      <c r="B74" s="56"/>
      <c r="C74" s="56"/>
      <c r="D74" s="56"/>
      <c r="E74" s="56"/>
      <c r="F74" s="56"/>
      <c r="G74" s="56"/>
      <c r="H74" s="56"/>
      <c r="I74" s="56"/>
      <c r="J74" s="56"/>
      <c r="K74" s="56"/>
      <c r="L74" s="56"/>
      <c r="M74" s="56"/>
      <c r="N74" s="56"/>
      <c r="O74" s="56"/>
      <c r="P74" s="56"/>
      <c r="Q74" s="56"/>
      <c r="R74" s="56"/>
      <c r="S74" s="56"/>
    </row>
    <row r="75" spans="1:19" ht="12.75">
      <c r="A75" s="56"/>
      <c r="B75" s="56"/>
      <c r="C75" s="56"/>
      <c r="D75" s="56"/>
      <c r="E75" s="56"/>
      <c r="F75" s="56"/>
      <c r="G75" s="56"/>
      <c r="H75" s="56"/>
      <c r="I75" s="56"/>
      <c r="J75" s="56"/>
      <c r="K75" s="56"/>
      <c r="L75" s="56"/>
      <c r="M75" s="56"/>
      <c r="N75" s="56"/>
      <c r="O75" s="56"/>
      <c r="P75" s="56"/>
      <c r="Q75" s="56"/>
      <c r="R75" s="56"/>
      <c r="S75" s="56"/>
    </row>
    <row r="76" spans="1:19" ht="12.75">
      <c r="A76" s="56"/>
      <c r="B76" s="56"/>
      <c r="C76" s="56"/>
      <c r="D76" s="56"/>
      <c r="E76" s="56"/>
      <c r="F76" s="56"/>
      <c r="G76" s="56"/>
      <c r="H76" s="56"/>
      <c r="I76" s="56"/>
      <c r="J76" s="56"/>
      <c r="K76" s="56"/>
      <c r="L76" s="56"/>
      <c r="M76" s="56"/>
      <c r="N76" s="56"/>
      <c r="O76" s="56"/>
      <c r="P76" s="56"/>
      <c r="Q76" s="56"/>
      <c r="R76" s="56"/>
      <c r="S76" s="56"/>
    </row>
    <row r="77" spans="1:19" ht="12.75">
      <c r="A77" s="56"/>
      <c r="B77" s="56"/>
      <c r="C77" s="56"/>
      <c r="D77" s="56"/>
      <c r="E77" s="56"/>
      <c r="F77" s="56"/>
      <c r="G77" s="56"/>
      <c r="H77" s="56"/>
      <c r="I77" s="56"/>
      <c r="J77" s="56"/>
      <c r="K77" s="56"/>
      <c r="L77" s="56"/>
      <c r="M77" s="56"/>
      <c r="N77" s="56"/>
      <c r="O77" s="56"/>
      <c r="P77" s="56"/>
      <c r="Q77" s="56"/>
      <c r="R77" s="56"/>
      <c r="S77" s="56"/>
    </row>
    <row r="78" spans="1:19" ht="12.75">
      <c r="A78" s="56"/>
      <c r="B78" s="56"/>
      <c r="C78" s="56"/>
      <c r="D78" s="56"/>
      <c r="E78" s="56"/>
      <c r="F78" s="56"/>
      <c r="G78" s="56"/>
      <c r="H78" s="56"/>
      <c r="I78" s="56"/>
      <c r="J78" s="56"/>
      <c r="K78" s="56"/>
      <c r="L78" s="56"/>
      <c r="M78" s="56"/>
      <c r="N78" s="56"/>
      <c r="O78" s="56"/>
      <c r="P78" s="56"/>
      <c r="Q78" s="56"/>
      <c r="R78" s="56"/>
      <c r="S78" s="56"/>
    </row>
    <row r="79" spans="1:19" ht="12.75">
      <c r="A79" s="56"/>
      <c r="B79" s="56"/>
      <c r="C79" s="56"/>
      <c r="D79" s="56"/>
      <c r="E79" s="56"/>
      <c r="F79" s="56"/>
      <c r="G79" s="56"/>
      <c r="H79" s="56"/>
      <c r="I79" s="56"/>
      <c r="J79" s="56"/>
      <c r="K79" s="56"/>
      <c r="L79" s="56"/>
      <c r="M79" s="56"/>
      <c r="N79" s="56"/>
      <c r="O79" s="56"/>
      <c r="P79" s="56"/>
      <c r="Q79" s="56"/>
      <c r="R79" s="56"/>
      <c r="S79" s="56"/>
    </row>
    <row r="80" spans="1:19" ht="12.75">
      <c r="A80" s="56"/>
      <c r="B80" s="56"/>
      <c r="C80" s="56"/>
      <c r="D80" s="56"/>
      <c r="E80" s="56"/>
      <c r="F80" s="56"/>
      <c r="G80" s="56"/>
      <c r="H80" s="56"/>
      <c r="I80" s="56"/>
      <c r="J80" s="56"/>
      <c r="K80" s="56"/>
      <c r="L80" s="56"/>
      <c r="M80" s="56"/>
      <c r="N80" s="56"/>
      <c r="O80" s="56"/>
      <c r="P80" s="56"/>
      <c r="Q80" s="56"/>
      <c r="R80" s="56"/>
      <c r="S80" s="56"/>
    </row>
    <row r="81" spans="1:19" ht="12.75">
      <c r="A81" s="56"/>
      <c r="B81" s="56"/>
      <c r="C81" s="56"/>
      <c r="D81" s="56"/>
      <c r="E81" s="56"/>
      <c r="F81" s="56"/>
      <c r="G81" s="56"/>
      <c r="H81" s="56"/>
      <c r="I81" s="56"/>
      <c r="J81" s="56"/>
      <c r="K81" s="56"/>
      <c r="L81" s="56"/>
      <c r="M81" s="56"/>
      <c r="N81" s="56"/>
      <c r="O81" s="56"/>
      <c r="P81" s="56"/>
      <c r="Q81" s="56"/>
      <c r="R81" s="56"/>
      <c r="S81" s="56"/>
    </row>
    <row r="82" spans="1:19" ht="12.75">
      <c r="A82" s="56"/>
      <c r="B82" s="56"/>
      <c r="C82" s="56"/>
      <c r="D82" s="56"/>
      <c r="E82" s="56"/>
      <c r="F82" s="56"/>
      <c r="G82" s="56"/>
      <c r="H82" s="56"/>
      <c r="I82" s="56"/>
      <c r="J82" s="56"/>
      <c r="K82" s="56"/>
      <c r="L82" s="56"/>
      <c r="M82" s="56"/>
      <c r="N82" s="56"/>
      <c r="O82" s="56"/>
      <c r="P82" s="56"/>
      <c r="Q82" s="56"/>
      <c r="R82" s="56"/>
      <c r="S82" s="56"/>
    </row>
    <row r="83" spans="1:19" ht="12.75">
      <c r="A83" s="56"/>
      <c r="B83" s="56"/>
      <c r="C83" s="56"/>
      <c r="D83" s="56"/>
      <c r="E83" s="56"/>
      <c r="F83" s="56"/>
      <c r="G83" s="56"/>
      <c r="H83" s="56"/>
      <c r="I83" s="56"/>
      <c r="J83" s="56"/>
      <c r="K83" s="56"/>
      <c r="L83" s="56"/>
      <c r="M83" s="56"/>
      <c r="N83" s="56"/>
      <c r="O83" s="56"/>
      <c r="P83" s="56"/>
      <c r="Q83" s="56"/>
      <c r="R83" s="56"/>
      <c r="S83" s="56"/>
    </row>
    <row r="84" spans="1:19" ht="12.75">
      <c r="A84" s="56"/>
      <c r="B84" s="56"/>
      <c r="C84" s="56"/>
      <c r="D84" s="56"/>
      <c r="E84" s="56"/>
      <c r="F84" s="56"/>
      <c r="G84" s="56"/>
      <c r="H84" s="56"/>
      <c r="I84" s="56"/>
      <c r="J84" s="56"/>
      <c r="K84" s="56"/>
      <c r="L84" s="56"/>
      <c r="M84" s="56"/>
      <c r="N84" s="56"/>
      <c r="O84" s="56"/>
      <c r="P84" s="56"/>
      <c r="Q84" s="56"/>
      <c r="R84" s="56"/>
      <c r="S84" s="56"/>
    </row>
    <row r="85" spans="1:19" ht="12.75">
      <c r="A85" s="56"/>
      <c r="B85" s="56"/>
      <c r="C85" s="56"/>
      <c r="D85" s="56"/>
      <c r="E85" s="56"/>
      <c r="F85" s="56"/>
      <c r="G85" s="56"/>
      <c r="H85" s="56"/>
      <c r="I85" s="56"/>
      <c r="J85" s="56"/>
      <c r="K85" s="56"/>
      <c r="L85" s="56"/>
      <c r="M85" s="56"/>
      <c r="N85" s="56"/>
      <c r="O85" s="56"/>
      <c r="P85" s="56"/>
      <c r="Q85" s="56"/>
      <c r="R85" s="56"/>
      <c r="S85" s="56"/>
    </row>
    <row r="86" spans="1:19" ht="12.75">
      <c r="A86" s="56"/>
      <c r="B86" s="56"/>
      <c r="C86" s="56"/>
      <c r="D86" s="56"/>
      <c r="E86" s="56"/>
      <c r="F86" s="56"/>
      <c r="G86" s="56"/>
      <c r="H86" s="56"/>
      <c r="I86" s="56"/>
      <c r="J86" s="56"/>
      <c r="K86" s="56"/>
      <c r="L86" s="56"/>
      <c r="M86" s="56"/>
      <c r="N86" s="56"/>
      <c r="O86" s="56"/>
      <c r="P86" s="56"/>
      <c r="Q86" s="56"/>
      <c r="R86" s="56"/>
      <c r="S86" s="56"/>
    </row>
    <row r="87" spans="1:19" ht="12.75">
      <c r="A87" s="56"/>
      <c r="B87" s="56"/>
      <c r="C87" s="56"/>
      <c r="D87" s="56"/>
      <c r="E87" s="56"/>
      <c r="F87" s="56"/>
      <c r="G87" s="56"/>
      <c r="H87" s="56"/>
      <c r="I87" s="56"/>
      <c r="J87" s="56"/>
      <c r="K87" s="56"/>
      <c r="L87" s="56"/>
      <c r="M87" s="56"/>
      <c r="N87" s="56"/>
      <c r="O87" s="56"/>
      <c r="P87" s="56"/>
      <c r="Q87" s="56"/>
      <c r="R87" s="56"/>
      <c r="S87" s="56"/>
    </row>
    <row r="88" spans="1:19" ht="12.75">
      <c r="A88" s="56"/>
      <c r="B88" s="56"/>
      <c r="C88" s="56"/>
      <c r="D88" s="56"/>
      <c r="E88" s="56"/>
      <c r="F88" s="56"/>
      <c r="G88" s="56"/>
      <c r="H88" s="56"/>
      <c r="I88" s="56"/>
      <c r="J88" s="56"/>
      <c r="K88" s="56"/>
      <c r="L88" s="56"/>
      <c r="M88" s="56"/>
      <c r="N88" s="56"/>
      <c r="O88" s="56"/>
      <c r="P88" s="56"/>
      <c r="Q88" s="56"/>
      <c r="R88" s="56"/>
      <c r="S88" s="56"/>
    </row>
    <row r="89" spans="1:19" ht="12.75">
      <c r="A89" s="56"/>
      <c r="B89" s="56"/>
      <c r="C89" s="56"/>
      <c r="D89" s="56"/>
      <c r="E89" s="56"/>
      <c r="F89" s="56"/>
      <c r="G89" s="56"/>
      <c r="H89" s="56"/>
      <c r="I89" s="56"/>
      <c r="J89" s="56"/>
      <c r="K89" s="56"/>
      <c r="L89" s="56"/>
      <c r="M89" s="56"/>
      <c r="N89" s="56"/>
      <c r="O89" s="56"/>
      <c r="P89" s="56"/>
      <c r="Q89" s="56"/>
      <c r="R89" s="56"/>
      <c r="S89" s="56"/>
    </row>
    <row r="90" spans="1:19" ht="12.75">
      <c r="A90" s="56"/>
      <c r="B90" s="56"/>
      <c r="C90" s="56"/>
      <c r="D90" s="56"/>
      <c r="E90" s="56"/>
      <c r="F90" s="56"/>
      <c r="G90" s="56"/>
      <c r="H90" s="56"/>
      <c r="I90" s="56"/>
      <c r="J90" s="56"/>
      <c r="K90" s="56"/>
      <c r="L90" s="56"/>
      <c r="M90" s="56"/>
      <c r="N90" s="56"/>
      <c r="O90" s="56"/>
      <c r="P90" s="56"/>
      <c r="Q90" s="56"/>
      <c r="R90" s="56"/>
      <c r="S90" s="56"/>
    </row>
    <row r="91" spans="1:19" ht="12.75">
      <c r="A91" s="56"/>
      <c r="B91" s="56"/>
      <c r="C91" s="56"/>
      <c r="D91" s="56"/>
      <c r="E91" s="56"/>
      <c r="F91" s="56"/>
      <c r="G91" s="56"/>
      <c r="H91" s="56"/>
      <c r="I91" s="56"/>
      <c r="J91" s="56"/>
      <c r="K91" s="56"/>
      <c r="L91" s="56"/>
      <c r="M91" s="56"/>
      <c r="N91" s="56"/>
      <c r="O91" s="56"/>
      <c r="P91" s="56"/>
      <c r="Q91" s="56"/>
      <c r="R91" s="56"/>
      <c r="S91" s="56"/>
    </row>
    <row r="92" spans="1:19" ht="12.75">
      <c r="A92" s="56"/>
      <c r="B92" s="56"/>
      <c r="C92" s="56"/>
      <c r="D92" s="56"/>
      <c r="E92" s="56"/>
      <c r="F92" s="56"/>
      <c r="G92" s="56"/>
      <c r="H92" s="56"/>
      <c r="I92" s="56"/>
      <c r="J92" s="56"/>
      <c r="K92" s="56"/>
      <c r="L92" s="56"/>
      <c r="M92" s="56"/>
      <c r="N92" s="56"/>
      <c r="O92" s="56"/>
      <c r="P92" s="56"/>
      <c r="Q92" s="56"/>
      <c r="R92" s="56"/>
      <c r="S92" s="56"/>
    </row>
    <row r="93" spans="1:19" ht="12.75">
      <c r="A93" s="56"/>
      <c r="B93" s="56"/>
      <c r="C93" s="56"/>
      <c r="D93" s="56"/>
      <c r="E93" s="56"/>
      <c r="F93" s="56"/>
      <c r="G93" s="56"/>
      <c r="H93" s="56"/>
      <c r="I93" s="56"/>
      <c r="J93" s="56"/>
      <c r="K93" s="56"/>
      <c r="L93" s="56"/>
      <c r="M93" s="56"/>
      <c r="N93" s="56"/>
      <c r="O93" s="56"/>
      <c r="P93" s="56"/>
      <c r="Q93" s="56"/>
      <c r="R93" s="56"/>
      <c r="S93" s="56"/>
    </row>
    <row r="94" spans="1:19" ht="12.75">
      <c r="A94" s="56"/>
      <c r="B94" s="56"/>
      <c r="C94" s="56"/>
      <c r="D94" s="56"/>
      <c r="E94" s="56"/>
      <c r="F94" s="56"/>
      <c r="G94" s="56"/>
      <c r="H94" s="56"/>
      <c r="I94" s="56"/>
      <c r="J94" s="56"/>
      <c r="K94" s="56"/>
      <c r="L94" s="56"/>
      <c r="M94" s="56"/>
      <c r="N94" s="56"/>
      <c r="O94" s="56"/>
      <c r="P94" s="56"/>
      <c r="Q94" s="56"/>
      <c r="R94" s="56"/>
      <c r="S94" s="56"/>
    </row>
    <row r="95" spans="1:19" ht="12.75">
      <c r="A95" s="56"/>
      <c r="B95" s="56"/>
      <c r="C95" s="56"/>
      <c r="D95" s="56"/>
      <c r="E95" s="56"/>
      <c r="F95" s="56"/>
      <c r="G95" s="56"/>
      <c r="H95" s="56"/>
      <c r="I95" s="56"/>
      <c r="J95" s="56"/>
      <c r="K95" s="56"/>
      <c r="L95" s="56"/>
      <c r="M95" s="56"/>
      <c r="N95" s="56"/>
      <c r="O95" s="56"/>
      <c r="P95" s="56"/>
      <c r="Q95" s="56"/>
      <c r="R95" s="56"/>
      <c r="S95" s="56"/>
    </row>
    <row r="96" spans="1:19" ht="12.75">
      <c r="A96" s="56"/>
      <c r="B96" s="56"/>
      <c r="C96" s="56"/>
      <c r="D96" s="56"/>
      <c r="E96" s="56"/>
      <c r="F96" s="56"/>
      <c r="G96" s="56"/>
      <c r="H96" s="56"/>
      <c r="I96" s="56"/>
      <c r="J96" s="56"/>
      <c r="K96" s="56"/>
      <c r="L96" s="56"/>
      <c r="M96" s="56"/>
      <c r="N96" s="56"/>
      <c r="O96" s="56"/>
      <c r="P96" s="56"/>
      <c r="Q96" s="56"/>
      <c r="R96" s="56"/>
      <c r="S96" s="56"/>
    </row>
    <row r="97" spans="1:19" ht="12.75">
      <c r="A97" s="56"/>
      <c r="B97" s="56"/>
      <c r="C97" s="56"/>
      <c r="D97" s="56"/>
      <c r="E97" s="56"/>
      <c r="F97" s="56"/>
      <c r="G97" s="56"/>
      <c r="H97" s="56"/>
      <c r="I97" s="56"/>
      <c r="J97" s="56"/>
      <c r="K97" s="56"/>
      <c r="L97" s="56"/>
      <c r="M97" s="56"/>
      <c r="N97" s="56"/>
      <c r="O97" s="56"/>
      <c r="P97" s="56"/>
      <c r="Q97" s="56"/>
      <c r="R97" s="56"/>
      <c r="S97" s="56"/>
    </row>
    <row r="98" spans="1:19" ht="12.75">
      <c r="A98" s="56"/>
      <c r="B98" s="56"/>
      <c r="C98" s="56"/>
      <c r="D98" s="56"/>
      <c r="E98" s="56"/>
      <c r="F98" s="56"/>
      <c r="G98" s="56"/>
      <c r="H98" s="56"/>
      <c r="I98" s="56"/>
      <c r="J98" s="56"/>
      <c r="K98" s="56"/>
      <c r="L98" s="56"/>
      <c r="M98" s="56"/>
      <c r="N98" s="56"/>
      <c r="O98" s="56"/>
      <c r="P98" s="56"/>
      <c r="Q98" s="56"/>
      <c r="R98" s="56"/>
      <c r="S98" s="56"/>
    </row>
    <row r="99" spans="1:19" ht="12.75">
      <c r="A99" s="56"/>
      <c r="B99" s="56"/>
      <c r="C99" s="56"/>
      <c r="D99" s="56"/>
      <c r="E99" s="56"/>
      <c r="F99" s="56"/>
      <c r="G99" s="56"/>
      <c r="H99" s="56"/>
      <c r="I99" s="56"/>
      <c r="J99" s="56"/>
      <c r="K99" s="56"/>
      <c r="L99" s="56"/>
      <c r="M99" s="56"/>
      <c r="N99" s="56"/>
      <c r="O99" s="56"/>
      <c r="P99" s="56"/>
      <c r="Q99" s="56"/>
      <c r="R99" s="56"/>
      <c r="S99" s="56"/>
    </row>
    <row r="100" spans="1:19" ht="12.75">
      <c r="A100" s="56"/>
      <c r="B100" s="56"/>
      <c r="C100" s="56"/>
      <c r="D100" s="56"/>
      <c r="E100" s="56"/>
      <c r="F100" s="56"/>
      <c r="G100" s="56"/>
      <c r="H100" s="56"/>
      <c r="I100" s="56"/>
      <c r="J100" s="56"/>
      <c r="K100" s="56"/>
      <c r="L100" s="56"/>
      <c r="M100" s="56"/>
      <c r="N100" s="56"/>
      <c r="O100" s="56"/>
      <c r="P100" s="56"/>
      <c r="Q100" s="56"/>
      <c r="R100" s="56"/>
      <c r="S100" s="56"/>
    </row>
    <row r="101" spans="1:19" ht="12.75">
      <c r="A101" s="56"/>
      <c r="B101" s="56"/>
      <c r="C101" s="56"/>
      <c r="D101" s="56"/>
      <c r="E101" s="56"/>
      <c r="F101" s="56"/>
      <c r="G101" s="56"/>
      <c r="H101" s="56"/>
      <c r="I101" s="56"/>
      <c r="J101" s="56"/>
      <c r="K101" s="56"/>
      <c r="L101" s="56"/>
      <c r="M101" s="56"/>
      <c r="N101" s="56"/>
      <c r="O101" s="56"/>
      <c r="P101" s="56"/>
      <c r="Q101" s="56"/>
      <c r="R101" s="56"/>
      <c r="S101" s="56"/>
    </row>
    <row r="102" spans="1:19" ht="12.75">
      <c r="A102" s="56"/>
      <c r="B102" s="56"/>
      <c r="C102" s="56"/>
      <c r="D102" s="56"/>
      <c r="E102" s="56"/>
      <c r="F102" s="56"/>
      <c r="G102" s="56"/>
      <c r="H102" s="56"/>
      <c r="I102" s="56"/>
      <c r="J102" s="56"/>
      <c r="K102" s="56"/>
      <c r="L102" s="56"/>
      <c r="M102" s="56"/>
      <c r="N102" s="56"/>
      <c r="O102" s="56"/>
      <c r="P102" s="56"/>
      <c r="Q102" s="56"/>
      <c r="R102" s="56"/>
      <c r="S102" s="56"/>
    </row>
    <row r="103" spans="1:19" ht="12.75">
      <c r="A103" s="56"/>
      <c r="B103" s="56"/>
      <c r="C103" s="56"/>
      <c r="D103" s="56"/>
      <c r="E103" s="56"/>
      <c r="F103" s="56"/>
      <c r="G103" s="56"/>
      <c r="H103" s="56"/>
      <c r="I103" s="56"/>
      <c r="J103" s="56"/>
      <c r="K103" s="56"/>
      <c r="L103" s="56"/>
      <c r="M103" s="56"/>
      <c r="N103" s="56"/>
      <c r="O103" s="56"/>
      <c r="P103" s="56"/>
      <c r="Q103" s="56"/>
      <c r="R103" s="56"/>
      <c r="S103" s="56"/>
    </row>
    <row r="104" spans="1:19" ht="12.75">
      <c r="A104" s="56"/>
      <c r="B104" s="56"/>
      <c r="C104" s="56"/>
      <c r="D104" s="56"/>
      <c r="E104" s="56"/>
      <c r="F104" s="56"/>
      <c r="G104" s="56"/>
      <c r="H104" s="56"/>
      <c r="I104" s="56"/>
      <c r="J104" s="56"/>
      <c r="K104" s="56"/>
      <c r="L104" s="56"/>
      <c r="M104" s="56"/>
      <c r="N104" s="56"/>
      <c r="O104" s="56"/>
      <c r="P104" s="56"/>
      <c r="Q104" s="56"/>
      <c r="R104" s="56"/>
      <c r="S104" s="56"/>
    </row>
    <row r="105" spans="1:19" ht="12.75">
      <c r="A105" s="56"/>
      <c r="B105" s="56"/>
      <c r="C105" s="56"/>
      <c r="D105" s="56"/>
      <c r="E105" s="56"/>
      <c r="F105" s="56"/>
      <c r="G105" s="56"/>
      <c r="H105" s="56"/>
      <c r="I105" s="56"/>
      <c r="J105" s="56"/>
      <c r="K105" s="56"/>
      <c r="L105" s="56"/>
      <c r="M105" s="56"/>
      <c r="N105" s="56"/>
      <c r="O105" s="56"/>
      <c r="P105" s="56"/>
      <c r="Q105" s="56"/>
      <c r="R105" s="56"/>
      <c r="S105" s="56"/>
    </row>
    <row r="106" spans="1:19" ht="12.75">
      <c r="A106" s="56"/>
      <c r="B106" s="56"/>
      <c r="C106" s="56"/>
      <c r="D106" s="56"/>
      <c r="E106" s="56"/>
      <c r="F106" s="56"/>
      <c r="G106" s="56"/>
      <c r="H106" s="56"/>
      <c r="I106" s="56"/>
      <c r="J106" s="56"/>
      <c r="K106" s="56"/>
      <c r="L106" s="56"/>
      <c r="M106" s="56"/>
      <c r="N106" s="56"/>
      <c r="O106" s="56"/>
      <c r="P106" s="56"/>
      <c r="Q106" s="56"/>
      <c r="R106" s="56"/>
      <c r="S106" s="56"/>
    </row>
    <row r="107" spans="1:19" ht="12.75">
      <c r="A107" s="56"/>
      <c r="B107" s="56"/>
      <c r="C107" s="56"/>
      <c r="D107" s="56"/>
      <c r="E107" s="56"/>
      <c r="F107" s="56"/>
      <c r="G107" s="56"/>
      <c r="H107" s="56"/>
      <c r="I107" s="56"/>
      <c r="J107" s="56"/>
      <c r="K107" s="56"/>
      <c r="L107" s="56"/>
      <c r="M107" s="56"/>
      <c r="N107" s="56"/>
      <c r="O107" s="56"/>
      <c r="P107" s="56"/>
      <c r="Q107" s="56"/>
      <c r="R107" s="56"/>
      <c r="S107" s="56"/>
    </row>
    <row r="108" spans="1:19" ht="12.75">
      <c r="A108" s="56"/>
      <c r="B108" s="56"/>
      <c r="C108" s="56"/>
      <c r="D108" s="56"/>
      <c r="E108" s="56"/>
      <c r="F108" s="56"/>
      <c r="G108" s="56"/>
      <c r="H108" s="56"/>
      <c r="I108" s="56"/>
      <c r="J108" s="56"/>
      <c r="K108" s="56"/>
      <c r="L108" s="56"/>
      <c r="M108" s="56"/>
      <c r="N108" s="56"/>
      <c r="O108" s="56"/>
      <c r="P108" s="56"/>
      <c r="Q108" s="56"/>
      <c r="R108" s="56"/>
      <c r="S108" s="56"/>
    </row>
    <row r="109" spans="1:19" ht="12.75">
      <c r="A109" s="56"/>
      <c r="B109" s="56"/>
      <c r="C109" s="56"/>
      <c r="D109" s="56"/>
      <c r="E109" s="56"/>
      <c r="F109" s="56"/>
      <c r="G109" s="56"/>
      <c r="H109" s="56"/>
      <c r="I109" s="56"/>
      <c r="J109" s="56"/>
      <c r="K109" s="56"/>
      <c r="L109" s="56"/>
      <c r="M109" s="56"/>
      <c r="N109" s="56"/>
      <c r="O109" s="56"/>
      <c r="P109" s="56"/>
      <c r="Q109" s="56"/>
      <c r="R109" s="56"/>
      <c r="S109" s="56"/>
    </row>
    <row r="110" spans="1:19" ht="12.75">
      <c r="A110" s="56"/>
      <c r="B110" s="56"/>
      <c r="C110" s="56"/>
      <c r="D110" s="56"/>
      <c r="E110" s="56"/>
      <c r="F110" s="56"/>
      <c r="G110" s="56"/>
      <c r="H110" s="56"/>
      <c r="I110" s="56"/>
      <c r="J110" s="56"/>
      <c r="K110" s="56"/>
      <c r="L110" s="56"/>
      <c r="M110" s="56"/>
      <c r="N110" s="56"/>
      <c r="O110" s="56"/>
      <c r="P110" s="56"/>
      <c r="Q110" s="56"/>
      <c r="R110" s="56"/>
      <c r="S110" s="56"/>
    </row>
    <row r="111" spans="1:19" ht="12.75">
      <c r="A111" s="56"/>
      <c r="B111" s="56"/>
      <c r="C111" s="56"/>
      <c r="D111" s="56"/>
      <c r="E111" s="56"/>
      <c r="F111" s="56"/>
      <c r="G111" s="56"/>
      <c r="H111" s="56"/>
      <c r="I111" s="56"/>
      <c r="J111" s="56"/>
      <c r="K111" s="56"/>
      <c r="L111" s="56"/>
      <c r="M111" s="56"/>
      <c r="N111" s="56"/>
      <c r="O111" s="56"/>
      <c r="P111" s="56"/>
      <c r="Q111" s="56"/>
      <c r="R111" s="56"/>
      <c r="S111" s="56"/>
    </row>
    <row r="112" spans="1:19" ht="12.75">
      <c r="A112" s="56"/>
      <c r="B112" s="56"/>
      <c r="C112" s="56"/>
      <c r="D112" s="56"/>
      <c r="E112" s="56"/>
      <c r="F112" s="56"/>
      <c r="G112" s="56"/>
      <c r="H112" s="56"/>
      <c r="I112" s="56"/>
      <c r="J112" s="56"/>
      <c r="K112" s="56"/>
      <c r="L112" s="56"/>
      <c r="M112" s="56"/>
      <c r="N112" s="56"/>
      <c r="O112" s="56"/>
      <c r="P112" s="56"/>
      <c r="Q112" s="56"/>
      <c r="R112" s="56"/>
      <c r="S112" s="56"/>
    </row>
    <row r="113" spans="1:19" ht="12.75">
      <c r="A113" s="56"/>
      <c r="B113" s="56"/>
      <c r="C113" s="56"/>
      <c r="D113" s="56"/>
      <c r="E113" s="56"/>
      <c r="F113" s="56"/>
      <c r="G113" s="56"/>
      <c r="H113" s="56"/>
      <c r="I113" s="56"/>
      <c r="J113" s="56"/>
      <c r="K113" s="56"/>
      <c r="L113" s="56"/>
      <c r="M113" s="56"/>
      <c r="N113" s="56"/>
      <c r="O113" s="56"/>
      <c r="P113" s="56"/>
      <c r="Q113" s="56"/>
      <c r="R113" s="56"/>
      <c r="S113" s="56"/>
    </row>
    <row r="114" spans="1:19" ht="12.75">
      <c r="A114" s="56"/>
      <c r="B114" s="56"/>
      <c r="C114" s="56"/>
      <c r="D114" s="56"/>
      <c r="E114" s="56"/>
      <c r="F114" s="56"/>
      <c r="G114" s="56"/>
      <c r="H114" s="56"/>
      <c r="I114" s="56"/>
      <c r="J114" s="56"/>
      <c r="K114" s="56"/>
      <c r="L114" s="56"/>
      <c r="M114" s="56"/>
      <c r="N114" s="56"/>
      <c r="O114" s="56"/>
      <c r="P114" s="56"/>
      <c r="Q114" s="56"/>
      <c r="R114" s="56"/>
      <c r="S114" s="56"/>
    </row>
    <row r="115" spans="1:19" ht="12.75">
      <c r="A115" s="56"/>
      <c r="B115" s="56"/>
      <c r="C115" s="56"/>
      <c r="D115" s="56"/>
      <c r="E115" s="56"/>
      <c r="F115" s="56"/>
      <c r="G115" s="56"/>
      <c r="H115" s="56"/>
      <c r="I115" s="56"/>
      <c r="J115" s="56"/>
      <c r="K115" s="56"/>
      <c r="L115" s="56"/>
      <c r="M115" s="56"/>
      <c r="N115" s="56"/>
      <c r="O115" s="56"/>
      <c r="P115" s="56"/>
      <c r="Q115" s="56"/>
      <c r="R115" s="56"/>
      <c r="S115" s="56"/>
    </row>
    <row r="116" spans="1:19" ht="12.75">
      <c r="A116" s="56"/>
      <c r="B116" s="56"/>
      <c r="C116" s="56"/>
      <c r="D116" s="56"/>
      <c r="E116" s="56"/>
      <c r="F116" s="56"/>
      <c r="G116" s="56"/>
      <c r="H116" s="56"/>
      <c r="I116" s="56"/>
      <c r="J116" s="56"/>
      <c r="K116" s="56"/>
      <c r="L116" s="56"/>
      <c r="M116" s="56"/>
      <c r="N116" s="56"/>
      <c r="O116" s="56"/>
      <c r="P116" s="56"/>
      <c r="Q116" s="56"/>
      <c r="R116" s="56"/>
      <c r="S116" s="56"/>
    </row>
    <row r="117" spans="1:19" ht="12.75">
      <c r="A117" s="56"/>
      <c r="B117" s="56"/>
      <c r="C117" s="56"/>
      <c r="D117" s="56"/>
      <c r="E117" s="56"/>
      <c r="F117" s="56"/>
      <c r="G117" s="56"/>
      <c r="H117" s="56"/>
      <c r="I117" s="56"/>
      <c r="J117" s="56"/>
      <c r="K117" s="56"/>
      <c r="L117" s="56"/>
      <c r="M117" s="56"/>
      <c r="N117" s="56"/>
      <c r="O117" s="56"/>
      <c r="P117" s="56"/>
      <c r="Q117" s="56"/>
      <c r="R117" s="56"/>
      <c r="S117" s="56"/>
    </row>
    <row r="118" spans="1:19" ht="12.75">
      <c r="A118" s="56"/>
      <c r="B118" s="56"/>
      <c r="C118" s="56"/>
      <c r="D118" s="56"/>
      <c r="E118" s="56"/>
      <c r="F118" s="56"/>
      <c r="G118" s="56"/>
      <c r="H118" s="56"/>
      <c r="I118" s="56"/>
      <c r="J118" s="56"/>
      <c r="K118" s="56"/>
      <c r="L118" s="56"/>
      <c r="M118" s="56"/>
      <c r="N118" s="56"/>
      <c r="O118" s="56"/>
      <c r="P118" s="56"/>
      <c r="Q118" s="56"/>
      <c r="R118" s="56"/>
      <c r="S118" s="56"/>
    </row>
    <row r="119" spans="1:19" ht="12.75">
      <c r="A119" s="56"/>
      <c r="B119" s="56"/>
      <c r="C119" s="56"/>
      <c r="D119" s="56"/>
      <c r="E119" s="56"/>
      <c r="F119" s="56"/>
      <c r="G119" s="56"/>
      <c r="H119" s="56"/>
      <c r="I119" s="56"/>
      <c r="J119" s="56"/>
      <c r="K119" s="56"/>
      <c r="L119" s="56"/>
      <c r="M119" s="56"/>
      <c r="N119" s="56"/>
      <c r="O119" s="56"/>
      <c r="P119" s="56"/>
      <c r="Q119" s="56"/>
      <c r="R119" s="56"/>
      <c r="S119" s="56"/>
    </row>
    <row r="120" spans="1:19" ht="12.75">
      <c r="A120" s="56"/>
      <c r="B120" s="56"/>
      <c r="C120" s="56"/>
      <c r="D120" s="56"/>
      <c r="E120" s="56"/>
      <c r="F120" s="56"/>
      <c r="G120" s="56"/>
      <c r="H120" s="56"/>
      <c r="I120" s="56"/>
      <c r="J120" s="56"/>
      <c r="K120" s="56"/>
      <c r="L120" s="56"/>
      <c r="M120" s="56"/>
      <c r="N120" s="56"/>
      <c r="O120" s="56"/>
      <c r="P120" s="56"/>
      <c r="Q120" s="56"/>
      <c r="R120" s="56"/>
      <c r="S120" s="56"/>
    </row>
    <row r="121" spans="1:19" ht="12.75">
      <c r="A121" s="56"/>
      <c r="B121" s="56"/>
      <c r="C121" s="56"/>
      <c r="D121" s="56"/>
      <c r="E121" s="56"/>
      <c r="F121" s="56"/>
      <c r="G121" s="56"/>
      <c r="H121" s="56"/>
      <c r="I121" s="56"/>
      <c r="J121" s="56"/>
      <c r="K121" s="56"/>
      <c r="L121" s="56"/>
      <c r="M121" s="56"/>
      <c r="N121" s="56"/>
      <c r="O121" s="56"/>
      <c r="P121" s="56"/>
      <c r="Q121" s="56"/>
      <c r="R121" s="56"/>
      <c r="S121" s="56"/>
    </row>
    <row r="122" spans="1:19" ht="12.75">
      <c r="A122" s="56"/>
      <c r="B122" s="56"/>
      <c r="C122" s="56"/>
      <c r="D122" s="56"/>
      <c r="E122" s="56"/>
      <c r="F122" s="56"/>
      <c r="G122" s="56"/>
      <c r="H122" s="56"/>
      <c r="I122" s="56"/>
      <c r="J122" s="56"/>
      <c r="K122" s="56"/>
      <c r="L122" s="56"/>
      <c r="M122" s="56"/>
      <c r="N122" s="56"/>
      <c r="O122" s="56"/>
      <c r="P122" s="56"/>
      <c r="Q122" s="56"/>
      <c r="R122" s="56"/>
      <c r="S122" s="56"/>
    </row>
    <row r="123" spans="1:19" ht="12.75">
      <c r="A123" s="56"/>
      <c r="B123" s="56"/>
      <c r="C123" s="56"/>
      <c r="D123" s="56"/>
      <c r="E123" s="56"/>
      <c r="F123" s="56"/>
      <c r="G123" s="56"/>
      <c r="H123" s="56"/>
      <c r="I123" s="56"/>
      <c r="J123" s="56"/>
      <c r="K123" s="56"/>
      <c r="L123" s="56"/>
      <c r="M123" s="56"/>
      <c r="N123" s="56"/>
      <c r="O123" s="56"/>
      <c r="P123" s="56"/>
      <c r="Q123" s="56"/>
      <c r="R123" s="56"/>
      <c r="S123" s="56"/>
    </row>
    <row r="124" spans="1:19" ht="12.75">
      <c r="A124" s="56"/>
      <c r="B124" s="56"/>
      <c r="C124" s="56"/>
      <c r="D124" s="56"/>
      <c r="E124" s="56"/>
      <c r="F124" s="56"/>
      <c r="G124" s="56"/>
      <c r="H124" s="56"/>
      <c r="I124" s="56"/>
      <c r="J124" s="56"/>
      <c r="K124" s="56"/>
      <c r="L124" s="56"/>
      <c r="M124" s="56"/>
      <c r="N124" s="56"/>
      <c r="O124" s="56"/>
      <c r="P124" s="56"/>
      <c r="Q124" s="56"/>
      <c r="R124" s="56"/>
      <c r="S124" s="56"/>
    </row>
    <row r="125" spans="1:19" ht="12.75">
      <c r="A125" s="56"/>
      <c r="B125" s="56"/>
      <c r="C125" s="56"/>
      <c r="D125" s="56"/>
      <c r="E125" s="56"/>
      <c r="F125" s="56"/>
      <c r="G125" s="56"/>
      <c r="H125" s="56"/>
      <c r="I125" s="56"/>
      <c r="J125" s="56"/>
      <c r="K125" s="56"/>
      <c r="L125" s="56"/>
      <c r="M125" s="56"/>
      <c r="N125" s="56"/>
      <c r="O125" s="56"/>
      <c r="P125" s="56"/>
      <c r="Q125" s="56"/>
      <c r="R125" s="56"/>
      <c r="S125" s="56"/>
    </row>
    <row r="126" spans="1:19" ht="12.75">
      <c r="A126" s="56"/>
      <c r="B126" s="56"/>
      <c r="C126" s="56"/>
      <c r="D126" s="56"/>
      <c r="E126" s="56"/>
      <c r="F126" s="56"/>
      <c r="G126" s="56"/>
      <c r="H126" s="56"/>
      <c r="I126" s="56"/>
      <c r="J126" s="56"/>
      <c r="K126" s="56"/>
      <c r="L126" s="56"/>
      <c r="M126" s="56"/>
      <c r="N126" s="56"/>
      <c r="O126" s="56"/>
      <c r="P126" s="56"/>
      <c r="Q126" s="56"/>
      <c r="R126" s="56"/>
      <c r="S126" s="56"/>
    </row>
    <row r="127" spans="1:19" ht="12.75">
      <c r="A127" s="56"/>
      <c r="B127" s="56"/>
      <c r="C127" s="56"/>
      <c r="D127" s="56"/>
      <c r="E127" s="56"/>
      <c r="F127" s="56"/>
      <c r="G127" s="56"/>
      <c r="H127" s="56"/>
      <c r="I127" s="56"/>
      <c r="J127" s="56"/>
      <c r="K127" s="56"/>
      <c r="L127" s="56"/>
      <c r="M127" s="56"/>
      <c r="N127" s="56"/>
      <c r="O127" s="56"/>
      <c r="P127" s="56"/>
      <c r="Q127" s="56"/>
      <c r="R127" s="56"/>
      <c r="S127" s="56"/>
    </row>
    <row r="128" spans="1:19" ht="12.75">
      <c r="A128" s="56"/>
      <c r="B128" s="56"/>
      <c r="C128" s="56"/>
      <c r="D128" s="56"/>
      <c r="E128" s="56"/>
      <c r="F128" s="56"/>
      <c r="G128" s="56"/>
      <c r="H128" s="56"/>
      <c r="I128" s="56"/>
      <c r="J128" s="56"/>
      <c r="K128" s="56"/>
      <c r="L128" s="56"/>
      <c r="M128" s="56"/>
      <c r="N128" s="56"/>
      <c r="O128" s="56"/>
      <c r="P128" s="56"/>
      <c r="Q128" s="56"/>
      <c r="R128" s="56"/>
      <c r="S128" s="56"/>
    </row>
    <row r="129" spans="1:19" ht="12.75">
      <c r="A129" s="56"/>
      <c r="B129" s="56"/>
      <c r="C129" s="56"/>
      <c r="D129" s="56"/>
      <c r="E129" s="56"/>
      <c r="F129" s="56"/>
      <c r="G129" s="56"/>
      <c r="H129" s="56"/>
      <c r="I129" s="56"/>
      <c r="J129" s="56"/>
      <c r="K129" s="56"/>
      <c r="L129" s="56"/>
      <c r="M129" s="56"/>
      <c r="N129" s="56"/>
      <c r="O129" s="56"/>
      <c r="P129" s="56"/>
      <c r="Q129" s="56"/>
      <c r="R129" s="56"/>
      <c r="S129" s="56"/>
    </row>
    <row r="130" spans="1:19" ht="12.75">
      <c r="A130" s="56"/>
      <c r="B130" s="56"/>
      <c r="C130" s="56"/>
      <c r="D130" s="56"/>
      <c r="E130" s="56"/>
      <c r="F130" s="56"/>
      <c r="G130" s="56"/>
      <c r="H130" s="56"/>
      <c r="I130" s="56"/>
      <c r="J130" s="56"/>
      <c r="K130" s="56"/>
      <c r="L130" s="56"/>
      <c r="M130" s="56"/>
      <c r="N130" s="56"/>
      <c r="O130" s="56"/>
      <c r="P130" s="56"/>
      <c r="Q130" s="56"/>
      <c r="R130" s="56"/>
      <c r="S130" s="56"/>
    </row>
    <row r="131" spans="1:19" ht="12.75">
      <c r="A131" s="56"/>
      <c r="B131" s="56"/>
      <c r="C131" s="56"/>
      <c r="D131" s="56"/>
      <c r="E131" s="56"/>
      <c r="F131" s="56"/>
      <c r="G131" s="56"/>
      <c r="H131" s="56"/>
      <c r="I131" s="56"/>
      <c r="J131" s="56"/>
      <c r="K131" s="56"/>
      <c r="L131" s="56"/>
      <c r="M131" s="56"/>
      <c r="N131" s="56"/>
      <c r="O131" s="56"/>
      <c r="P131" s="56"/>
      <c r="Q131" s="56"/>
      <c r="R131" s="56"/>
      <c r="S131" s="56"/>
    </row>
    <row r="132" spans="1:19" ht="12.75">
      <c r="A132" s="56"/>
      <c r="B132" s="56"/>
      <c r="C132" s="56"/>
      <c r="D132" s="56"/>
      <c r="E132" s="56"/>
      <c r="F132" s="56"/>
      <c r="G132" s="56"/>
      <c r="H132" s="56"/>
      <c r="I132" s="56"/>
      <c r="J132" s="56"/>
      <c r="K132" s="56"/>
      <c r="L132" s="56"/>
      <c r="M132" s="56"/>
      <c r="N132" s="56"/>
      <c r="O132" s="56"/>
      <c r="P132" s="56"/>
      <c r="Q132" s="56"/>
      <c r="R132" s="56"/>
      <c r="S132" s="56"/>
    </row>
    <row r="133" spans="1:19" ht="12.75">
      <c r="A133" s="56"/>
      <c r="B133" s="56"/>
      <c r="C133" s="56"/>
      <c r="D133" s="56"/>
      <c r="E133" s="56"/>
      <c r="F133" s="56"/>
      <c r="G133" s="56"/>
      <c r="H133" s="56"/>
      <c r="I133" s="56"/>
      <c r="J133" s="56"/>
      <c r="K133" s="56"/>
      <c r="L133" s="56"/>
      <c r="M133" s="56"/>
      <c r="N133" s="56"/>
      <c r="O133" s="56"/>
      <c r="P133" s="56"/>
      <c r="Q133" s="56"/>
      <c r="R133" s="56"/>
      <c r="S133" s="56"/>
    </row>
    <row r="134" spans="1:19" ht="12.75">
      <c r="A134" s="56"/>
      <c r="B134" s="56"/>
      <c r="C134" s="56"/>
      <c r="D134" s="56"/>
      <c r="E134" s="56"/>
      <c r="F134" s="56"/>
      <c r="G134" s="56"/>
      <c r="H134" s="56"/>
      <c r="I134" s="56"/>
      <c r="J134" s="56"/>
      <c r="K134" s="56"/>
      <c r="L134" s="56"/>
      <c r="M134" s="56"/>
      <c r="N134" s="56"/>
      <c r="O134" s="56"/>
      <c r="P134" s="56"/>
      <c r="Q134" s="56"/>
      <c r="R134" s="56"/>
      <c r="S134" s="56"/>
    </row>
    <row r="135" spans="1:19" ht="12.75">
      <c r="A135" s="56"/>
      <c r="B135" s="56"/>
      <c r="C135" s="56"/>
      <c r="D135" s="56"/>
      <c r="E135" s="56"/>
      <c r="F135" s="56"/>
      <c r="G135" s="56"/>
      <c r="H135" s="56"/>
      <c r="I135" s="56"/>
      <c r="J135" s="56"/>
      <c r="K135" s="56"/>
      <c r="L135" s="56"/>
      <c r="M135" s="56"/>
      <c r="N135" s="56"/>
      <c r="O135" s="56"/>
      <c r="P135" s="56"/>
      <c r="Q135" s="56"/>
      <c r="R135" s="56"/>
      <c r="S135" s="56"/>
    </row>
    <row r="136" spans="1:19" ht="12.75">
      <c r="A136" s="56"/>
      <c r="B136" s="56"/>
      <c r="C136" s="56"/>
      <c r="D136" s="56"/>
      <c r="E136" s="56"/>
      <c r="F136" s="56"/>
      <c r="G136" s="56"/>
      <c r="H136" s="56"/>
      <c r="I136" s="56"/>
      <c r="J136" s="56"/>
      <c r="K136" s="56"/>
      <c r="L136" s="56"/>
      <c r="M136" s="56"/>
      <c r="N136" s="56"/>
      <c r="O136" s="56"/>
      <c r="P136" s="56"/>
      <c r="Q136" s="56"/>
      <c r="R136" s="56"/>
      <c r="S136" s="56"/>
    </row>
    <row r="137" spans="1:19" ht="12.75">
      <c r="A137" s="56"/>
      <c r="B137" s="56"/>
      <c r="C137" s="56"/>
      <c r="D137" s="56"/>
      <c r="E137" s="56"/>
      <c r="F137" s="56"/>
      <c r="G137" s="56"/>
      <c r="H137" s="56"/>
      <c r="I137" s="56"/>
      <c r="J137" s="56"/>
      <c r="K137" s="56"/>
      <c r="L137" s="56"/>
      <c r="M137" s="56"/>
      <c r="N137" s="56"/>
      <c r="O137" s="56"/>
      <c r="P137" s="56"/>
      <c r="Q137" s="56"/>
      <c r="R137" s="56"/>
      <c r="S137" s="56"/>
    </row>
    <row r="138" spans="1:19" ht="12.75">
      <c r="A138" s="56"/>
      <c r="B138" s="56"/>
      <c r="C138" s="56"/>
      <c r="D138" s="56"/>
      <c r="E138" s="56"/>
      <c r="F138" s="56"/>
      <c r="G138" s="56"/>
      <c r="H138" s="56"/>
      <c r="I138" s="56"/>
      <c r="J138" s="56"/>
      <c r="K138" s="56"/>
      <c r="L138" s="56"/>
      <c r="M138" s="56"/>
      <c r="N138" s="56"/>
      <c r="O138" s="56"/>
      <c r="P138" s="56"/>
      <c r="Q138" s="56"/>
      <c r="R138" s="56"/>
      <c r="S138" s="56"/>
    </row>
    <row r="139" spans="1:19" ht="12.75">
      <c r="A139" s="56"/>
      <c r="B139" s="56"/>
      <c r="C139" s="56"/>
      <c r="D139" s="56"/>
      <c r="E139" s="56"/>
      <c r="F139" s="56"/>
      <c r="G139" s="56"/>
      <c r="H139" s="56"/>
      <c r="I139" s="56"/>
      <c r="J139" s="56"/>
      <c r="K139" s="56"/>
      <c r="L139" s="56"/>
      <c r="M139" s="56"/>
      <c r="N139" s="56"/>
      <c r="O139" s="56"/>
      <c r="P139" s="56"/>
      <c r="Q139" s="56"/>
      <c r="R139" s="56"/>
      <c r="S139" s="56"/>
    </row>
    <row r="140" spans="1:19" ht="12.75">
      <c r="A140" s="56"/>
      <c r="B140" s="56"/>
      <c r="C140" s="56"/>
      <c r="D140" s="56"/>
      <c r="E140" s="56"/>
      <c r="F140" s="56"/>
      <c r="G140" s="56"/>
      <c r="H140" s="56"/>
      <c r="I140" s="56"/>
      <c r="J140" s="56"/>
      <c r="K140" s="56"/>
      <c r="L140" s="56"/>
      <c r="M140" s="56"/>
      <c r="N140" s="56"/>
      <c r="O140" s="56"/>
      <c r="P140" s="56"/>
      <c r="Q140" s="56"/>
      <c r="R140" s="56"/>
      <c r="S140" s="56"/>
    </row>
    <row r="141" spans="1:19" ht="12.75">
      <c r="A141" s="56"/>
      <c r="B141" s="56"/>
      <c r="C141" s="56"/>
      <c r="D141" s="56"/>
      <c r="E141" s="56"/>
      <c r="F141" s="56"/>
      <c r="G141" s="56"/>
      <c r="H141" s="56"/>
      <c r="I141" s="56"/>
      <c r="J141" s="56"/>
      <c r="K141" s="56"/>
      <c r="L141" s="56"/>
      <c r="M141" s="56"/>
      <c r="N141" s="56"/>
      <c r="O141" s="56"/>
      <c r="P141" s="56"/>
      <c r="Q141" s="56"/>
      <c r="R141" s="56"/>
      <c r="S141" s="56"/>
    </row>
    <row r="142" spans="1:19" ht="12.75">
      <c r="A142" s="56"/>
      <c r="B142" s="56"/>
      <c r="C142" s="56"/>
      <c r="D142" s="56"/>
      <c r="E142" s="56"/>
      <c r="F142" s="56"/>
      <c r="G142" s="56"/>
      <c r="H142" s="56"/>
      <c r="I142" s="56"/>
      <c r="J142" s="56"/>
      <c r="K142" s="56"/>
      <c r="L142" s="56"/>
      <c r="M142" s="56"/>
      <c r="N142" s="56"/>
      <c r="O142" s="56"/>
      <c r="P142" s="56"/>
      <c r="Q142" s="56"/>
      <c r="R142" s="56"/>
      <c r="S142" s="56"/>
    </row>
    <row r="143" spans="1:19" ht="12.75">
      <c r="A143" s="56"/>
      <c r="B143" s="56"/>
      <c r="C143" s="56"/>
      <c r="D143" s="56"/>
      <c r="E143" s="56"/>
      <c r="F143" s="56"/>
      <c r="G143" s="56"/>
      <c r="H143" s="56"/>
      <c r="I143" s="56"/>
      <c r="J143" s="56"/>
      <c r="K143" s="56"/>
      <c r="L143" s="56"/>
      <c r="M143" s="56"/>
      <c r="N143" s="56"/>
      <c r="O143" s="56"/>
      <c r="P143" s="56"/>
      <c r="Q143" s="56"/>
      <c r="R143" s="56"/>
      <c r="S143" s="56"/>
    </row>
  </sheetData>
  <sheetProtection password="CC1A" sheet="1" objects="1" scenarios="1" selectLockedCells="1" selectUnlockedCells="1"/>
  <mergeCells count="5">
    <mergeCell ref="A13:D13"/>
    <mergeCell ref="L22:M22"/>
    <mergeCell ref="L2:P3"/>
    <mergeCell ref="L19:M19"/>
    <mergeCell ref="L11:M11"/>
  </mergeCells>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Feuil2">
    <tabColor indexed="52"/>
    <pageSetUpPr fitToPage="1"/>
  </sheetPr>
  <dimension ref="A1:L39"/>
  <sheetViews>
    <sheetView showGridLines="0" showOutlineSymbols="0" zoomScale="90" zoomScaleNormal="90" zoomScalePageLayoutView="0" workbookViewId="0" topLeftCell="A1">
      <selection activeCell="H18" sqref="H18"/>
    </sheetView>
  </sheetViews>
  <sheetFormatPr defaultColWidth="9.140625" defaultRowHeight="14.25" customHeight="1"/>
  <cols>
    <col min="1" max="1" width="45.421875" style="199" customWidth="1"/>
    <col min="2" max="2" width="8.421875" style="167" customWidth="1"/>
    <col min="3" max="3" width="12.140625" style="167" customWidth="1"/>
    <col min="4" max="4" width="9.7109375" style="167" customWidth="1"/>
    <col min="5" max="5" width="14.28125" style="167" customWidth="1"/>
    <col min="6" max="6" width="10.28125" style="167" customWidth="1"/>
    <col min="7" max="7" width="37.7109375" style="167" customWidth="1"/>
    <col min="8" max="8" width="16.28125" style="177" customWidth="1"/>
    <col min="9" max="10" width="10.28125" style="177" customWidth="1"/>
    <col min="11" max="11" width="9.8515625" style="177" customWidth="1"/>
    <col min="12" max="12" width="3.140625" style="167" customWidth="1"/>
    <col min="13" max="13" width="7.57421875" style="167" customWidth="1"/>
    <col min="14" max="14" width="8.140625" style="167" customWidth="1"/>
    <col min="15" max="15" width="4.00390625" style="167" customWidth="1"/>
    <col min="16" max="16" width="13.57421875" style="167" customWidth="1"/>
    <col min="17" max="16384" width="9.140625" style="167" customWidth="1"/>
  </cols>
  <sheetData>
    <row r="1" spans="1:12" ht="15.75" thickBot="1">
      <c r="A1" s="161" t="s">
        <v>70</v>
      </c>
      <c r="B1" s="162"/>
      <c r="C1" s="162" t="s">
        <v>221</v>
      </c>
      <c r="D1" s="162"/>
      <c r="E1" s="162"/>
      <c r="F1" s="162"/>
      <c r="G1" s="163" t="s">
        <v>101</v>
      </c>
      <c r="H1" s="164">
        <f>IF(ISERROR(VLOOKUP(B9,KOD!B3:X8,3,0)),"",VLOOKUP(B9,KOD!B3:X8,3,0))</f>
        <v>13</v>
      </c>
      <c r="I1" s="165">
        <f>IF(ISERROR(VLOOKUP(B9,KOD!B3:X8,4,0)),"",VLOOKUP(B9,KOD!B3:X8,4,0))</f>
        <v>1</v>
      </c>
      <c r="J1" s="164">
        <f>IF(ISERROR(VLOOKUP(B9,KOD!B3:X8,5,0)),"",VLOOKUP(B9,KOD!B3:X8,5,0))</f>
        <v>0</v>
      </c>
      <c r="K1" s="164">
        <f>IF(ISERROR(VLOOKUP(B9,KOD!B3:X8,6,0)),"",VLOOKUP(B9,KOD!B3:X8,6,0))</f>
        <v>62</v>
      </c>
      <c r="L1" s="166"/>
    </row>
    <row r="2" spans="1:12" ht="14.25" customHeight="1" thickBot="1">
      <c r="A2" s="168" t="s">
        <v>1</v>
      </c>
      <c r="B2" s="169">
        <v>60103</v>
      </c>
      <c r="C2" s="162"/>
      <c r="D2" s="162"/>
      <c r="E2" s="162"/>
      <c r="F2" s="162"/>
      <c r="G2" s="163" t="s">
        <v>102</v>
      </c>
      <c r="H2" s="164">
        <f>IF(ISERROR(VLOOKUP(B9,KOD!B3:X8,7,0)),"",VLOOKUP(B9,KOD!B3:X8,7,0))</f>
        <v>1</v>
      </c>
      <c r="I2" s="164">
        <f>IF(ISERROR(VLOOKUP(B9,KOD!B3:X8,8,0)),"",VLOOKUP(B9,KOD!B3:X8,8,0))</f>
        <v>3</v>
      </c>
      <c r="J2" s="164">
        <f>IF(ISERROR(VLOOKUP(B9,KOD!B3:X8,9,0)),"",VLOOKUP(B9,KOD!B3:X8,9,0))</f>
        <v>9</v>
      </c>
      <c r="K2" s="164">
        <f>IF(ISERROR(VLOOKUP(B9,KOD!B3:X8,10,0)),"",VLOOKUP(B9,KOD!B3:X8,10,0))</f>
        <v>0</v>
      </c>
      <c r="L2" s="166"/>
    </row>
    <row r="3" spans="1:12" ht="14.25" customHeight="1">
      <c r="A3" s="168" t="s">
        <v>2</v>
      </c>
      <c r="B3" s="170" t="s">
        <v>288</v>
      </c>
      <c r="C3" s="170"/>
      <c r="D3" s="170"/>
      <c r="E3" s="170"/>
      <c r="F3" s="170"/>
      <c r="G3" s="163" t="s">
        <v>103</v>
      </c>
      <c r="H3" s="171">
        <f>IF(ISERROR(VLOOKUP(B9,KOD!B3:X8,11,0)),"",VLOOKUP(B9,KOD!B3:X8,11,0))</f>
        <v>1</v>
      </c>
      <c r="I3" s="172"/>
      <c r="J3" s="172"/>
      <c r="K3" s="172"/>
      <c r="L3" s="166"/>
    </row>
    <row r="4" spans="1:12" ht="14.25" customHeight="1">
      <c r="A4" s="513" t="s">
        <v>78</v>
      </c>
      <c r="B4" s="331" t="s">
        <v>201</v>
      </c>
      <c r="C4" s="175"/>
      <c r="D4" s="162"/>
      <c r="E4" s="162"/>
      <c r="F4" s="162"/>
      <c r="G4" s="163" t="s">
        <v>104</v>
      </c>
      <c r="H4" s="164">
        <f>IF(ISERROR(VLOOKUP(B9,KOD!B3:X8,12,0)),"",VLOOKUP(B9,KOD!B3:X8,12,0))</f>
        <v>1</v>
      </c>
      <c r="I4" s="164">
        <f>IF(ISERROR(VLOOKUP(B9,KOD!B3:X8,13,0)),"",VLOOKUP(B9,KOD!B3:X8,13,0))</f>
        <v>1</v>
      </c>
      <c r="J4" s="164">
        <f>IF(ISERROR(VLOOKUP(B9,KOD!B3:X8,14,0)),"",VLOOKUP(B9,KOD!B3:X8,14,0))</f>
        <v>5</v>
      </c>
      <c r="K4" s="164">
        <f>IF(ISERROR(VLOOKUP(B9,KOD!B3:X8,15,0)),"",VLOOKUP(B9,KOD!B3:X8,15,0))</f>
        <v>2</v>
      </c>
      <c r="L4" s="166"/>
    </row>
    <row r="5" spans="1:12" ht="14.25" customHeight="1">
      <c r="A5" s="173" t="s">
        <v>3</v>
      </c>
      <c r="B5" s="170" t="s">
        <v>207</v>
      </c>
      <c r="C5" s="170"/>
      <c r="D5" s="170"/>
      <c r="E5" s="170"/>
      <c r="F5" s="162"/>
      <c r="G5" s="163" t="s">
        <v>105</v>
      </c>
      <c r="H5" s="164">
        <f>IF(ISERROR(VLOOKUP(B9,KOD!B3:X8,16,0)),"",VLOOKUP(B9,KOD!B3:X8,16,0))</f>
        <v>1</v>
      </c>
      <c r="I5" s="164">
        <f>IF(ISERROR(VLOOKUP(B9,KOD!B3:X8,17,0)),"",VLOOKUP(B9,KOD!B3:X8,17,0))</f>
        <v>5</v>
      </c>
      <c r="J5" s="164">
        <f>IF(ISERROR(VLOOKUP(B9,KOD!B3:X8,18,0)),"",VLOOKUP(B9,KOD!B3:X8,18,0))</f>
        <v>1</v>
      </c>
      <c r="K5" s="165">
        <f>IF(ISERROR(VLOOKUP(B9,KOD!B3:X8,19,0)),"",VLOOKUP(B9,KOD!B3:X8,19,0))</f>
        <v>1</v>
      </c>
      <c r="L5" s="166"/>
    </row>
    <row r="6" spans="1:12" ht="14.25" customHeight="1" thickBot="1">
      <c r="A6" s="173" t="s">
        <v>171</v>
      </c>
      <c r="B6" s="502">
        <f>IF(B4="İL",290,285)</f>
        <v>285</v>
      </c>
      <c r="C6" s="162" t="s">
        <v>208</v>
      </c>
      <c r="D6" s="162"/>
      <c r="E6" s="162"/>
      <c r="F6" s="162"/>
      <c r="G6" s="163" t="s">
        <v>106</v>
      </c>
      <c r="H6" s="164">
        <f>IF(ISERROR(VLOOKUP(B9,KOD!B3:X8,20,0)),"",VLOOKUP(B9,KOD!B3:X8,20,0))</f>
        <v>1</v>
      </c>
      <c r="I6" s="164">
        <f>IF(ISERROR(VLOOKUP(B9,KOD!B3:X8,21,0)),"",VLOOKUP(B9,KOD!B3:X8,21,0))</f>
        <v>12</v>
      </c>
      <c r="J6" s="164">
        <f>IF(ISERROR(VLOOKUP(B9,KOD!B3:X8,22,0)),"",VLOOKUP(B9,KOD!B3:X8,22,0))</f>
        <v>2</v>
      </c>
      <c r="K6" s="164">
        <f>IF(ISERROR(VLOOKUP(B9,KOD!B3:X8,23,0)),"",VLOOKUP(B9,KOD!B3:X8,23,0))</f>
        <v>0</v>
      </c>
      <c r="L6" s="166"/>
    </row>
    <row r="7" spans="1:12" ht="13.5" customHeight="1">
      <c r="A7" s="168"/>
      <c r="B7" s="162"/>
      <c r="C7" s="162"/>
      <c r="D7" s="162"/>
      <c r="E7" s="162"/>
      <c r="F7" s="162"/>
      <c r="G7" s="163" t="s">
        <v>96</v>
      </c>
      <c r="H7" s="319" t="s">
        <v>234</v>
      </c>
      <c r="I7" s="319"/>
      <c r="J7" s="320"/>
      <c r="K7" s="321"/>
      <c r="L7" s="166"/>
    </row>
    <row r="8" spans="1:12" ht="14.25" customHeight="1">
      <c r="A8" s="173" t="s">
        <v>284</v>
      </c>
      <c r="B8" s="162" t="s">
        <v>283</v>
      </c>
      <c r="C8" s="162"/>
      <c r="D8" s="162"/>
      <c r="E8" s="162"/>
      <c r="F8" s="162"/>
      <c r="G8" s="163" t="s">
        <v>270</v>
      </c>
      <c r="H8" s="337">
        <v>2016</v>
      </c>
      <c r="I8" s="162"/>
      <c r="J8" s="162"/>
      <c r="K8" s="174"/>
      <c r="L8" s="166"/>
    </row>
    <row r="9" spans="1:12" ht="14.25" customHeight="1">
      <c r="A9" s="513" t="s">
        <v>107</v>
      </c>
      <c r="B9" s="557" t="s">
        <v>271</v>
      </c>
      <c r="C9" s="558"/>
      <c r="D9" s="558"/>
      <c r="E9" s="558"/>
      <c r="F9" s="558"/>
      <c r="G9" s="514" t="s">
        <v>226</v>
      </c>
      <c r="H9" s="338" t="s">
        <v>108</v>
      </c>
      <c r="I9" s="162"/>
      <c r="J9" s="162"/>
      <c r="K9" s="162"/>
      <c r="L9" s="166"/>
    </row>
    <row r="10" spans="1:12" ht="14.25" customHeight="1">
      <c r="A10" s="173" t="s">
        <v>4</v>
      </c>
      <c r="B10" s="170" t="s">
        <v>202</v>
      </c>
      <c r="C10" s="170"/>
      <c r="D10" s="175"/>
      <c r="E10" s="175"/>
      <c r="F10" s="162"/>
      <c r="G10" s="163" t="s">
        <v>227</v>
      </c>
      <c r="H10" s="340" t="str">
        <f>TEXT(H9*29,"aaaa")</f>
        <v>Ocak</v>
      </c>
      <c r="I10" s="174"/>
      <c r="J10" s="174"/>
      <c r="K10" s="174"/>
      <c r="L10" s="166"/>
    </row>
    <row r="11" spans="1:12" ht="14.25" customHeight="1">
      <c r="A11" s="173" t="s">
        <v>134</v>
      </c>
      <c r="B11" s="170" t="s">
        <v>203</v>
      </c>
      <c r="C11" s="170"/>
      <c r="D11" s="175"/>
      <c r="E11" s="175"/>
      <c r="F11" s="175"/>
      <c r="G11" s="163" t="s">
        <v>228</v>
      </c>
      <c r="H11" s="341">
        <f>DATE(H8,H9,1)</f>
        <v>42370</v>
      </c>
      <c r="I11" s="174"/>
      <c r="J11" s="174"/>
      <c r="K11" s="174"/>
      <c r="L11" s="166"/>
    </row>
    <row r="12" spans="1:12" ht="14.25" customHeight="1">
      <c r="A12" s="173"/>
      <c r="B12" s="175"/>
      <c r="C12" s="175"/>
      <c r="D12" s="175"/>
      <c r="E12" s="175"/>
      <c r="F12" s="175"/>
      <c r="G12" s="163" t="s">
        <v>229</v>
      </c>
      <c r="H12" s="341">
        <f>_XLL.SERİAY(H11,0)</f>
        <v>42400</v>
      </c>
      <c r="I12" s="175"/>
      <c r="J12" s="175"/>
      <c r="K12" s="175"/>
      <c r="L12" s="166"/>
    </row>
    <row r="13" spans="1:12" ht="14.25" customHeight="1">
      <c r="A13" s="173"/>
      <c r="B13" s="175"/>
      <c r="C13" s="175"/>
      <c r="D13" s="175"/>
      <c r="E13" s="175"/>
      <c r="F13" s="175"/>
      <c r="G13" s="163" t="s">
        <v>230</v>
      </c>
      <c r="H13" s="201">
        <v>0.00759</v>
      </c>
      <c r="I13" s="175"/>
      <c r="J13" s="178"/>
      <c r="K13" s="178"/>
      <c r="L13" s="166"/>
    </row>
    <row r="14" spans="1:12" ht="14.25" customHeight="1">
      <c r="A14" s="173"/>
      <c r="B14" s="175"/>
      <c r="C14" s="175"/>
      <c r="D14" s="175"/>
      <c r="E14" s="175"/>
      <c r="F14" s="175"/>
      <c r="G14" s="163" t="s">
        <v>220</v>
      </c>
      <c r="H14" s="200">
        <v>200</v>
      </c>
      <c r="I14" s="175"/>
      <c r="J14" s="175"/>
      <c r="K14" s="175"/>
      <c r="L14" s="166"/>
    </row>
    <row r="15" spans="1:12" ht="14.25" customHeight="1" thickBot="1">
      <c r="A15" s="173"/>
      <c r="B15" s="175"/>
      <c r="C15" s="175"/>
      <c r="D15" s="175"/>
      <c r="E15" s="175"/>
      <c r="F15" s="175"/>
      <c r="G15" s="163" t="s">
        <v>219</v>
      </c>
      <c r="H15" s="201">
        <v>0.088817</v>
      </c>
      <c r="I15" s="175"/>
      <c r="J15" s="175"/>
      <c r="K15" s="175"/>
      <c r="L15" s="166"/>
    </row>
    <row r="16" spans="1:12" ht="14.25" customHeight="1" thickBot="1">
      <c r="A16" s="179" t="s">
        <v>278</v>
      </c>
      <c r="B16" s="175"/>
      <c r="C16" s="175"/>
      <c r="D16" s="175"/>
      <c r="E16" s="175"/>
      <c r="F16" s="175"/>
      <c r="G16" s="514" t="s">
        <v>328</v>
      </c>
      <c r="H16" s="322" t="s">
        <v>345</v>
      </c>
      <c r="I16" s="175"/>
      <c r="J16" s="175"/>
      <c r="K16" s="175"/>
      <c r="L16" s="166"/>
    </row>
    <row r="17" spans="1:12" ht="14.25" customHeight="1">
      <c r="A17" s="173" t="s">
        <v>246</v>
      </c>
      <c r="B17" s="565">
        <v>9999999999</v>
      </c>
      <c r="C17" s="565"/>
      <c r="D17" s="175"/>
      <c r="E17" s="175"/>
      <c r="F17" s="175"/>
      <c r="G17" s="163"/>
      <c r="H17" s="175"/>
      <c r="I17" s="175"/>
      <c r="J17" s="175"/>
      <c r="K17" s="175"/>
      <c r="L17" s="166"/>
    </row>
    <row r="18" spans="1:12" ht="14.25" customHeight="1">
      <c r="A18" s="173" t="s">
        <v>200</v>
      </c>
      <c r="B18" s="559" t="s">
        <v>337</v>
      </c>
      <c r="C18" s="560"/>
      <c r="D18" s="560"/>
      <c r="E18" s="322" t="s">
        <v>203</v>
      </c>
      <c r="F18" s="175"/>
      <c r="G18" s="163" t="s">
        <v>5</v>
      </c>
      <c r="H18" s="532">
        <f ca="1">TODAY()</f>
        <v>42400</v>
      </c>
      <c r="I18" s="175"/>
      <c r="J18" s="175"/>
      <c r="K18" s="175"/>
      <c r="L18" s="166"/>
    </row>
    <row r="19" spans="1:12" ht="14.25" customHeight="1">
      <c r="A19" s="303" t="s">
        <v>209</v>
      </c>
      <c r="B19" s="570" t="s">
        <v>274</v>
      </c>
      <c r="C19" s="570"/>
      <c r="D19" s="570"/>
      <c r="E19" s="180"/>
      <c r="F19" s="175"/>
      <c r="G19" s="163"/>
      <c r="H19" s="175"/>
      <c r="I19" s="175"/>
      <c r="J19" s="175"/>
      <c r="K19" s="175"/>
      <c r="L19" s="166"/>
    </row>
    <row r="20" spans="1:12" ht="14.25" customHeight="1" thickBot="1">
      <c r="A20" s="173" t="s">
        <v>71</v>
      </c>
      <c r="B20" s="181" t="s">
        <v>203</v>
      </c>
      <c r="C20" s="182"/>
      <c r="D20" s="182"/>
      <c r="E20" s="180"/>
      <c r="F20" s="175"/>
      <c r="G20" s="163"/>
      <c r="H20" s="175"/>
      <c r="I20" s="175"/>
      <c r="J20" s="175"/>
      <c r="K20" s="175"/>
      <c r="L20" s="166"/>
    </row>
    <row r="21" spans="1:12" ht="14.25" customHeight="1" thickBot="1">
      <c r="A21" s="161" t="s">
        <v>76</v>
      </c>
      <c r="B21" s="567" t="s">
        <v>80</v>
      </c>
      <c r="C21" s="568"/>
      <c r="D21" s="569"/>
      <c r="E21" s="551" t="s">
        <v>99</v>
      </c>
      <c r="F21" s="552"/>
      <c r="G21" s="183" t="s">
        <v>75</v>
      </c>
      <c r="H21" s="184" t="s">
        <v>74</v>
      </c>
      <c r="I21" s="175"/>
      <c r="J21" s="175"/>
      <c r="K21" s="175"/>
      <c r="L21" s="166"/>
    </row>
    <row r="22" spans="1:12" ht="14.25" customHeight="1">
      <c r="A22" s="303" t="s">
        <v>135</v>
      </c>
      <c r="B22" s="561" t="s">
        <v>98</v>
      </c>
      <c r="C22" s="562"/>
      <c r="D22" s="562"/>
      <c r="E22" s="553" t="s">
        <v>97</v>
      </c>
      <c r="F22" s="554"/>
      <c r="G22" s="185" t="s">
        <v>231</v>
      </c>
      <c r="H22" s="186">
        <f>BORDRO!P2</f>
        <v>1</v>
      </c>
      <c r="I22" s="175"/>
      <c r="J22" s="175"/>
      <c r="K22" s="175"/>
      <c r="L22" s="166"/>
    </row>
    <row r="23" spans="1:12" ht="14.25" customHeight="1" thickBot="1">
      <c r="A23" s="303" t="s">
        <v>136</v>
      </c>
      <c r="B23" s="566" t="s">
        <v>204</v>
      </c>
      <c r="C23" s="563"/>
      <c r="D23" s="563"/>
      <c r="E23" s="563" t="s">
        <v>205</v>
      </c>
      <c r="F23" s="564"/>
      <c r="G23" s="187" t="s">
        <v>232</v>
      </c>
      <c r="H23" s="188">
        <v>1</v>
      </c>
      <c r="I23" s="175"/>
      <c r="J23" s="175"/>
      <c r="K23" s="175"/>
      <c r="L23" s="166"/>
    </row>
    <row r="24" spans="1:12" ht="14.25" customHeight="1">
      <c r="A24" s="303" t="s">
        <v>276</v>
      </c>
      <c r="B24" s="550" t="s">
        <v>277</v>
      </c>
      <c r="C24" s="550"/>
      <c r="D24" s="550"/>
      <c r="E24" s="550" t="s">
        <v>97</v>
      </c>
      <c r="F24" s="550"/>
      <c r="G24" s="528" t="s">
        <v>94</v>
      </c>
      <c r="H24" s="529">
        <v>1</v>
      </c>
      <c r="I24" s="189"/>
      <c r="J24" s="190"/>
      <c r="K24" s="189"/>
      <c r="L24" s="166"/>
    </row>
    <row r="25" spans="1:12" ht="14.25" customHeight="1">
      <c r="A25" s="303"/>
      <c r="B25" s="550"/>
      <c r="C25" s="550"/>
      <c r="D25" s="550"/>
      <c r="E25" s="550"/>
      <c r="F25" s="550"/>
      <c r="G25" s="528" t="s">
        <v>233</v>
      </c>
      <c r="H25" s="529">
        <v>1</v>
      </c>
      <c r="I25" s="191"/>
      <c r="J25" s="189"/>
      <c r="K25" s="189"/>
      <c r="L25" s="166"/>
    </row>
    <row r="26" spans="1:12" ht="14.25" customHeight="1">
      <c r="A26" s="173"/>
      <c r="B26" s="550"/>
      <c r="C26" s="550"/>
      <c r="D26" s="550"/>
      <c r="E26" s="550"/>
      <c r="F26" s="550"/>
      <c r="G26" s="528" t="s">
        <v>218</v>
      </c>
      <c r="H26" s="529">
        <v>1</v>
      </c>
      <c r="I26" s="191"/>
      <c r="J26" s="189"/>
      <c r="K26" s="189"/>
      <c r="L26" s="166"/>
    </row>
    <row r="27" spans="1:12" ht="14.25" customHeight="1">
      <c r="A27" s="303"/>
      <c r="B27" s="339"/>
      <c r="C27" s="550"/>
      <c r="D27" s="550"/>
      <c r="E27" s="550"/>
      <c r="F27" s="550"/>
      <c r="G27" s="528"/>
      <c r="H27" s="529"/>
      <c r="I27" s="191"/>
      <c r="J27" s="189"/>
      <c r="K27" s="189"/>
      <c r="L27" s="166"/>
    </row>
    <row r="28" spans="1:12" ht="14.25" customHeight="1" thickBot="1">
      <c r="A28" s="303"/>
      <c r="B28" s="339"/>
      <c r="C28" s="550"/>
      <c r="D28" s="550"/>
      <c r="E28" s="550"/>
      <c r="F28" s="550"/>
      <c r="G28" s="530"/>
      <c r="H28" s="531"/>
      <c r="I28" s="191"/>
      <c r="J28" s="189"/>
      <c r="K28" s="189"/>
      <c r="L28" s="166"/>
    </row>
    <row r="29" spans="1:12" ht="14.25" customHeight="1">
      <c r="A29" s="173" t="s">
        <v>79</v>
      </c>
      <c r="B29" s="571">
        <v>3500</v>
      </c>
      <c r="C29" s="571"/>
      <c r="D29" s="192"/>
      <c r="E29" s="325"/>
      <c r="F29" s="325"/>
      <c r="G29" s="193" t="s">
        <v>252</v>
      </c>
      <c r="H29" s="191"/>
      <c r="I29" s="191"/>
      <c r="J29" s="189"/>
      <c r="K29" s="189"/>
      <c r="L29" s="166"/>
    </row>
    <row r="30" spans="1:12" ht="14.25" customHeight="1">
      <c r="A30" s="173" t="s">
        <v>286</v>
      </c>
      <c r="B30" s="550" t="s">
        <v>206</v>
      </c>
      <c r="C30" s="550"/>
      <c r="D30" s="550"/>
      <c r="E30" s="550" t="s">
        <v>275</v>
      </c>
      <c r="F30" s="550"/>
      <c r="G30" s="555" t="s">
        <v>299</v>
      </c>
      <c r="H30" s="556"/>
      <c r="I30" s="556"/>
      <c r="J30" s="556"/>
      <c r="K30" s="556"/>
      <c r="L30" s="166"/>
    </row>
    <row r="31" spans="1:12" ht="14.25" customHeight="1">
      <c r="A31" s="173" t="s">
        <v>287</v>
      </c>
      <c r="B31" s="550" t="s">
        <v>206</v>
      </c>
      <c r="C31" s="550"/>
      <c r="D31" s="550"/>
      <c r="E31" s="550" t="s">
        <v>275</v>
      </c>
      <c r="F31" s="550"/>
      <c r="G31" s="194"/>
      <c r="H31" s="195"/>
      <c r="I31" s="195"/>
      <c r="J31" s="195"/>
      <c r="K31" s="195"/>
      <c r="L31" s="166"/>
    </row>
    <row r="32" spans="1:12" ht="14.25" customHeight="1" thickBot="1">
      <c r="A32" s="176"/>
      <c r="B32" s="550"/>
      <c r="C32" s="550"/>
      <c r="D32" s="550"/>
      <c r="E32" s="550"/>
      <c r="F32" s="550"/>
      <c r="G32" s="194"/>
      <c r="H32" s="195"/>
      <c r="I32" s="195"/>
      <c r="J32" s="195"/>
      <c r="K32" s="195"/>
      <c r="L32" s="166"/>
    </row>
    <row r="33" spans="1:12" s="198" customFormat="1" ht="26.25" customHeight="1">
      <c r="A33" s="196"/>
      <c r="B33" s="197" t="s">
        <v>165</v>
      </c>
      <c r="C33" s="194"/>
      <c r="D33" s="194"/>
      <c r="E33" s="194"/>
      <c r="F33" s="194"/>
      <c r="G33" s="194"/>
      <c r="H33" s="195"/>
      <c r="I33" s="195"/>
      <c r="J33" s="195"/>
      <c r="K33" s="195"/>
      <c r="L33" s="194"/>
    </row>
    <row r="34" spans="8:11" ht="14.25" customHeight="1">
      <c r="H34" s="167"/>
      <c r="I34" s="167"/>
      <c r="J34" s="167"/>
      <c r="K34" s="167"/>
    </row>
    <row r="35" spans="8:11" ht="14.25" customHeight="1">
      <c r="H35" s="167"/>
      <c r="I35" s="167"/>
      <c r="J35" s="167"/>
      <c r="K35" s="167"/>
    </row>
    <row r="36" spans="8:11" ht="14.25" customHeight="1">
      <c r="H36" s="167"/>
      <c r="I36" s="167"/>
      <c r="J36" s="167"/>
      <c r="K36" s="167"/>
    </row>
    <row r="37" spans="8:11" ht="14.25" customHeight="1">
      <c r="H37" s="167"/>
      <c r="I37" s="167"/>
      <c r="J37" s="167"/>
      <c r="K37" s="167"/>
    </row>
    <row r="38" spans="5:11" ht="14.25" customHeight="1">
      <c r="E38" s="549"/>
      <c r="F38" s="549"/>
      <c r="H38" s="167"/>
      <c r="I38" s="167"/>
      <c r="J38" s="167"/>
      <c r="K38" s="167"/>
    </row>
    <row r="39" spans="8:11" ht="14.25" customHeight="1">
      <c r="H39" s="167"/>
      <c r="I39" s="167"/>
      <c r="J39" s="167"/>
      <c r="K39" s="167"/>
    </row>
  </sheetData>
  <sheetProtection password="CC1A" sheet="1" objects="1" scenarios="1"/>
  <mergeCells count="29">
    <mergeCell ref="B24:D24"/>
    <mergeCell ref="B21:D21"/>
    <mergeCell ref="B19:D19"/>
    <mergeCell ref="E32:F32"/>
    <mergeCell ref="C28:D28"/>
    <mergeCell ref="B30:D30"/>
    <mergeCell ref="B31:D31"/>
    <mergeCell ref="B29:C29"/>
    <mergeCell ref="B25:D25"/>
    <mergeCell ref="G30:K30"/>
    <mergeCell ref="B9:F9"/>
    <mergeCell ref="B18:D18"/>
    <mergeCell ref="E24:F24"/>
    <mergeCell ref="B22:D22"/>
    <mergeCell ref="E23:F23"/>
    <mergeCell ref="E26:F26"/>
    <mergeCell ref="E30:F30"/>
    <mergeCell ref="B17:C17"/>
    <mergeCell ref="B23:D23"/>
    <mergeCell ref="E38:F38"/>
    <mergeCell ref="E31:F31"/>
    <mergeCell ref="E28:F28"/>
    <mergeCell ref="E21:F21"/>
    <mergeCell ref="E22:F22"/>
    <mergeCell ref="B32:D32"/>
    <mergeCell ref="E25:F25"/>
    <mergeCell ref="B26:D26"/>
    <mergeCell ref="E27:F27"/>
    <mergeCell ref="C27:D27"/>
  </mergeCells>
  <dataValidations count="6">
    <dataValidation errorStyle="warning" type="textLength" allowBlank="1" showInputMessage="1" showErrorMessage="1" promptTitle="UYARI !!" prompt="LÜTFEN IBANI TAM OLARAK GİRİNİZ." errorTitle="DİKKAT !!" error="IBAN NO 26 KARAKTERDİR. NOKSAN VEYA FAZLA YAZDIIZ." sqref="B19">
      <formula1>26</formula1>
      <formula2>26</formula2>
    </dataValidation>
    <dataValidation type="list" allowBlank="1" showInputMessage="1" showErrorMessage="1" sqref="B4">
      <formula1>"İL,İLÇE"</formula1>
    </dataValidation>
    <dataValidation type="textLength" allowBlank="1" showInputMessage="1" showErrorMessage="1" errorTitle="UYARI !!" error="T.C.KİMLİK NO 11 RAKAMLI DEĞİL Mİ HEMŞERİM?" sqref="C20:D20">
      <formula1>11</formula1>
      <formula2>11</formula2>
    </dataValidation>
    <dataValidation type="list" allowBlank="1" showInputMessage="1" showErrorMessage="1" promptTitle="UYARI !!" prompt="LÜTFEN SEÇİNİZ.." sqref="B9">
      <formula1>listegenel</formula1>
    </dataValidation>
    <dataValidation type="list" allowBlank="1" showInputMessage="1" showErrorMessage="1" promptTitle="Lütfen !!" prompt="Ay seçiniz." sqref="H9">
      <formula1>listesıra</formula1>
    </dataValidation>
    <dataValidation type="list" allowBlank="1" showInputMessage="1" showErrorMessage="1" sqref="H16">
      <formula1>"Kişiye,Kurum Hesabına"</formula1>
    </dataValidation>
  </dataValidations>
  <printOptions horizontalCentered="1"/>
  <pageMargins left="0.18" right="0.18" top="0.62" bottom="0.984251968503937" header="0.36" footer="0.5118110236220472"/>
  <pageSetup fitToHeight="1" fitToWidth="1" horizontalDpi="300" verticalDpi="300" orientation="landscape" paperSize="9" scale="87" r:id="rId2"/>
  <drawing r:id="rId1"/>
</worksheet>
</file>

<file path=xl/worksheets/sheet6.xml><?xml version="1.0" encoding="utf-8"?>
<worksheet xmlns="http://schemas.openxmlformats.org/spreadsheetml/2006/main" xmlns:r="http://schemas.openxmlformats.org/officeDocument/2006/relationships">
  <sheetPr codeName="Sayfa6">
    <pageSetUpPr fitToPage="1"/>
  </sheetPr>
  <dimension ref="A1:BL47"/>
  <sheetViews>
    <sheetView showGridLines="0" zoomScale="80" zoomScaleNormal="80" zoomScalePageLayoutView="0" workbookViewId="0" topLeftCell="A3">
      <selection activeCell="E8" sqref="E8"/>
    </sheetView>
  </sheetViews>
  <sheetFormatPr defaultColWidth="9.140625" defaultRowHeight="12.75"/>
  <cols>
    <col min="1" max="1" width="3.8515625" style="202" customWidth="1"/>
    <col min="2" max="2" width="14.7109375" style="202" customWidth="1"/>
    <col min="3" max="3" width="26.7109375" style="202" customWidth="1"/>
    <col min="4" max="4" width="13.57421875" style="204" customWidth="1"/>
    <col min="5" max="17" width="3.57421875" style="204" bestFit="1" customWidth="1"/>
    <col min="18" max="18" width="4.28125" style="204" customWidth="1"/>
    <col min="19" max="34" width="3.57421875" style="204" bestFit="1" customWidth="1"/>
    <col min="35" max="35" width="4.140625" style="204" customWidth="1"/>
    <col min="36" max="36" width="6.28125" style="204" customWidth="1"/>
    <col min="37" max="37" width="5.28125" style="202" customWidth="1"/>
    <col min="38" max="38" width="4.00390625" style="202" customWidth="1"/>
    <col min="39" max="39" width="9.28125" style="202" bestFit="1" customWidth="1"/>
    <col min="40" max="40" width="5.421875" style="202" bestFit="1" customWidth="1"/>
    <col min="41" max="41" width="8.421875" style="202" bestFit="1" customWidth="1"/>
    <col min="42" max="42" width="3.7109375" style="202" bestFit="1" customWidth="1"/>
    <col min="43" max="43" width="9.140625" style="202" bestFit="1" customWidth="1"/>
    <col min="44" max="44" width="9.00390625" style="202" bestFit="1" customWidth="1"/>
    <col min="45" max="45" width="5.7109375" style="202" bestFit="1" customWidth="1"/>
    <col min="46" max="46" width="9.28125" style="202" bestFit="1" customWidth="1"/>
    <col min="47" max="47" width="5.421875" style="202" bestFit="1" customWidth="1"/>
    <col min="48" max="48" width="8.28125" style="202" bestFit="1" customWidth="1"/>
    <col min="49" max="49" width="3.7109375" style="202" bestFit="1" customWidth="1"/>
    <col min="50" max="50" width="9.140625" style="202" bestFit="1" customWidth="1"/>
    <col min="51" max="51" width="9.00390625" style="202" bestFit="1" customWidth="1"/>
    <col min="52" max="52" width="5.7109375" style="202" bestFit="1" customWidth="1"/>
    <col min="53" max="53" width="9.28125" style="202" bestFit="1" customWidth="1"/>
    <col min="54" max="54" width="5.421875" style="202" bestFit="1" customWidth="1"/>
    <col min="55" max="55" width="8.28125" style="202" bestFit="1" customWidth="1"/>
    <col min="56" max="56" width="3.7109375" style="202" bestFit="1" customWidth="1"/>
    <col min="57" max="57" width="9.140625" style="202" bestFit="1" customWidth="1"/>
    <col min="58" max="58" width="9.00390625" style="202" bestFit="1" customWidth="1"/>
    <col min="59" max="59" width="5.7109375" style="202" bestFit="1" customWidth="1"/>
    <col min="60" max="60" width="9.28125" style="202" bestFit="1" customWidth="1"/>
    <col min="61" max="61" width="5.421875" style="202" bestFit="1" customWidth="1"/>
    <col min="62" max="62" width="8.28125" style="202" bestFit="1" customWidth="1"/>
    <col min="63" max="63" width="3.7109375" style="202" bestFit="1" customWidth="1"/>
    <col min="64" max="64" width="9.140625" style="202" bestFit="1" customWidth="1"/>
    <col min="65" max="16384" width="8.8515625" style="202" customWidth="1"/>
  </cols>
  <sheetData>
    <row r="1" spans="2:3" ht="15" hidden="1">
      <c r="B1" s="203">
        <v>42370</v>
      </c>
      <c r="C1" s="204"/>
    </row>
    <row r="2" spans="2:3" ht="15" hidden="1">
      <c r="B2" s="203">
        <v>42400</v>
      </c>
      <c r="C2" s="204"/>
    </row>
    <row r="3" spans="2:38" ht="26.25" customHeight="1">
      <c r="B3" s="205" t="s">
        <v>279</v>
      </c>
      <c r="C3" s="206" t="s">
        <v>241</v>
      </c>
      <c r="AE3" s="207" t="s">
        <v>210</v>
      </c>
      <c r="AF3" s="208"/>
      <c r="AG3" s="208"/>
      <c r="AH3" s="208"/>
      <c r="AI3" s="208"/>
      <c r="AJ3" s="209"/>
      <c r="AK3" s="332">
        <v>0</v>
      </c>
      <c r="AL3" s="332">
        <v>1</v>
      </c>
    </row>
    <row r="4" spans="1:64" s="213" customFormat="1" ht="23.25" customHeight="1">
      <c r="A4" s="210"/>
      <c r="B4" s="210" t="s">
        <v>280</v>
      </c>
      <c r="C4" s="228" t="s">
        <v>242</v>
      </c>
      <c r="D4" s="211"/>
      <c r="E4" s="211"/>
      <c r="F4" s="211"/>
      <c r="G4" s="211"/>
      <c r="H4" s="211"/>
      <c r="I4" s="211"/>
      <c r="J4" s="211"/>
      <c r="K4" s="211"/>
      <c r="L4" s="211"/>
      <c r="M4" s="211"/>
      <c r="N4" s="211"/>
      <c r="O4" s="211"/>
      <c r="P4" s="211"/>
      <c r="Q4" s="211"/>
      <c r="R4" s="211"/>
      <c r="S4" s="211"/>
      <c r="T4" s="211"/>
      <c r="U4" s="211"/>
      <c r="V4" s="211"/>
      <c r="W4" s="211"/>
      <c r="X4" s="211"/>
      <c r="Y4" s="211"/>
      <c r="Z4" s="211"/>
      <c r="AA4" s="211"/>
      <c r="AB4" s="211"/>
      <c r="AC4" s="211"/>
      <c r="AD4" s="211"/>
      <c r="AE4" s="573" t="s">
        <v>14</v>
      </c>
      <c r="AF4" s="574"/>
      <c r="AG4" s="574"/>
      <c r="AH4" s="575"/>
      <c r="AI4" s="333">
        <v>2</v>
      </c>
      <c r="AJ4" s="334">
        <v>0</v>
      </c>
      <c r="AK4" s="335">
        <v>1</v>
      </c>
      <c r="AL4" s="336">
        <v>6</v>
      </c>
      <c r="AM4" s="212"/>
      <c r="AN4" s="212"/>
      <c r="AO4" s="212"/>
      <c r="AP4" s="212"/>
      <c r="AQ4" s="212"/>
      <c r="AR4" s="212"/>
      <c r="AS4" s="212"/>
      <c r="AT4" s="212"/>
      <c r="AU4" s="212"/>
      <c r="AV4" s="212"/>
      <c r="AW4" s="212"/>
      <c r="AX4" s="212"/>
      <c r="AY4" s="212"/>
      <c r="AZ4" s="212"/>
      <c r="BA4" s="212"/>
      <c r="BB4" s="212"/>
      <c r="BC4" s="212"/>
      <c r="BD4" s="212"/>
      <c r="BE4" s="212"/>
      <c r="BF4" s="212"/>
      <c r="BG4" s="212"/>
      <c r="BH4" s="212"/>
      <c r="BI4" s="212"/>
      <c r="BJ4" s="212"/>
      <c r="BK4" s="212"/>
      <c r="BL4" s="212"/>
    </row>
    <row r="5" spans="1:64" s="215" customFormat="1" ht="16.5" customHeight="1">
      <c r="A5" s="576" t="s">
        <v>238</v>
      </c>
      <c r="B5" s="577"/>
      <c r="C5" s="577"/>
      <c r="D5" s="578"/>
      <c r="E5" s="579" t="s">
        <v>211</v>
      </c>
      <c r="F5" s="579"/>
      <c r="G5" s="579"/>
      <c r="H5" s="579"/>
      <c r="I5" s="579"/>
      <c r="J5" s="579"/>
      <c r="K5" s="579"/>
      <c r="L5" s="579"/>
      <c r="M5" s="579"/>
      <c r="N5" s="579"/>
      <c r="O5" s="579"/>
      <c r="P5" s="579"/>
      <c r="Q5" s="579"/>
      <c r="R5" s="579"/>
      <c r="S5" s="579"/>
      <c r="T5" s="579"/>
      <c r="U5" s="579"/>
      <c r="V5" s="579"/>
      <c r="W5" s="579"/>
      <c r="X5" s="579"/>
      <c r="Y5" s="579"/>
      <c r="Z5" s="579"/>
      <c r="AA5" s="579"/>
      <c r="AB5" s="579"/>
      <c r="AC5" s="579"/>
      <c r="AD5" s="579"/>
      <c r="AE5" s="579"/>
      <c r="AF5" s="579"/>
      <c r="AG5" s="579"/>
      <c r="AH5" s="579"/>
      <c r="AI5" s="579"/>
      <c r="AJ5" s="580"/>
      <c r="AK5" s="576"/>
      <c r="AL5" s="578"/>
      <c r="AM5" s="214"/>
      <c r="AN5" s="214"/>
      <c r="AO5" s="214"/>
      <c r="AP5" s="214"/>
      <c r="AQ5" s="214"/>
      <c r="AR5" s="214"/>
      <c r="AS5" s="214"/>
      <c r="AT5" s="214"/>
      <c r="AU5" s="214"/>
      <c r="AV5" s="214"/>
      <c r="AW5" s="214"/>
      <c r="AX5" s="214"/>
      <c r="AY5" s="214"/>
      <c r="AZ5" s="214"/>
      <c r="BA5" s="214"/>
      <c r="BB5" s="214"/>
      <c r="BC5" s="214"/>
      <c r="BD5" s="214"/>
      <c r="BE5" s="214"/>
      <c r="BF5" s="214"/>
      <c r="BG5" s="214"/>
      <c r="BH5" s="214"/>
      <c r="BI5" s="214"/>
      <c r="BJ5" s="214"/>
      <c r="BK5" s="214"/>
      <c r="BL5" s="214"/>
    </row>
    <row r="6" spans="1:51" s="215" customFormat="1" ht="72">
      <c r="A6" s="216"/>
      <c r="B6" s="216"/>
      <c r="C6" s="216"/>
      <c r="D6" s="217"/>
      <c r="E6" s="494" t="s">
        <v>295</v>
      </c>
      <c r="F6" s="491" t="s">
        <v>296</v>
      </c>
      <c r="G6" s="491" t="s">
        <v>297</v>
      </c>
      <c r="H6" s="218" t="s">
        <v>298</v>
      </c>
      <c r="I6" s="218" t="s">
        <v>292</v>
      </c>
      <c r="J6" s="218" t="s">
        <v>293</v>
      </c>
      <c r="K6" s="218" t="s">
        <v>294</v>
      </c>
      <c r="L6" s="218" t="s">
        <v>295</v>
      </c>
      <c r="M6" s="491" t="s">
        <v>296</v>
      </c>
      <c r="N6" s="491" t="s">
        <v>297</v>
      </c>
      <c r="O6" s="218" t="s">
        <v>298</v>
      </c>
      <c r="P6" s="218" t="s">
        <v>292</v>
      </c>
      <c r="Q6" s="218" t="s">
        <v>293</v>
      </c>
      <c r="R6" s="218" t="s">
        <v>294</v>
      </c>
      <c r="S6" s="218" t="s">
        <v>295</v>
      </c>
      <c r="T6" s="491" t="s">
        <v>296</v>
      </c>
      <c r="U6" s="491" t="s">
        <v>297</v>
      </c>
      <c r="V6" s="218" t="s">
        <v>298</v>
      </c>
      <c r="W6" s="218" t="s">
        <v>292</v>
      </c>
      <c r="X6" s="218" t="s">
        <v>293</v>
      </c>
      <c r="Y6" s="218" t="s">
        <v>294</v>
      </c>
      <c r="Z6" s="218" t="s">
        <v>295</v>
      </c>
      <c r="AA6" s="491" t="s">
        <v>296</v>
      </c>
      <c r="AB6" s="491" t="s">
        <v>297</v>
      </c>
      <c r="AC6" s="218" t="s">
        <v>298</v>
      </c>
      <c r="AD6" s="218" t="s">
        <v>292</v>
      </c>
      <c r="AE6" s="218" t="s">
        <v>293</v>
      </c>
      <c r="AF6" s="218" t="s">
        <v>294</v>
      </c>
      <c r="AG6" s="218" t="s">
        <v>295</v>
      </c>
      <c r="AH6" s="491" t="s">
        <v>296</v>
      </c>
      <c r="AI6" s="491" t="s">
        <v>297</v>
      </c>
      <c r="AJ6" s="581" t="s">
        <v>289</v>
      </c>
      <c r="AK6" s="582"/>
      <c r="AL6" s="583"/>
      <c r="AM6" s="219"/>
      <c r="AN6" s="214"/>
      <c r="AO6" s="214"/>
      <c r="AP6" s="214"/>
      <c r="AQ6" s="214"/>
      <c r="AR6" s="214"/>
      <c r="AS6" s="214"/>
      <c r="AT6" s="214"/>
      <c r="AU6" s="214"/>
      <c r="AV6" s="214"/>
      <c r="AW6" s="214"/>
      <c r="AX6" s="214"/>
      <c r="AY6" s="214"/>
    </row>
    <row r="7" spans="1:51" s="215" customFormat="1" ht="15">
      <c r="A7" s="242" t="s">
        <v>182</v>
      </c>
      <c r="B7" s="242" t="s">
        <v>237</v>
      </c>
      <c r="C7" s="242" t="s">
        <v>80</v>
      </c>
      <c r="D7" s="243" t="s">
        <v>99</v>
      </c>
      <c r="E7" s="495">
        <v>1</v>
      </c>
      <c r="F7" s="492">
        <v>2</v>
      </c>
      <c r="G7" s="492">
        <v>3</v>
      </c>
      <c r="H7" s="220">
        <v>4</v>
      </c>
      <c r="I7" s="220">
        <v>5</v>
      </c>
      <c r="J7" s="220">
        <v>6</v>
      </c>
      <c r="K7" s="220">
        <v>7</v>
      </c>
      <c r="L7" s="220">
        <v>8</v>
      </c>
      <c r="M7" s="492">
        <v>9</v>
      </c>
      <c r="N7" s="492">
        <v>10</v>
      </c>
      <c r="O7" s="220">
        <v>11</v>
      </c>
      <c r="P7" s="220">
        <v>12</v>
      </c>
      <c r="Q7" s="220">
        <v>13</v>
      </c>
      <c r="R7" s="220">
        <v>14</v>
      </c>
      <c r="S7" s="220">
        <v>15</v>
      </c>
      <c r="T7" s="492">
        <v>16</v>
      </c>
      <c r="U7" s="492">
        <v>17</v>
      </c>
      <c r="V7" s="220">
        <v>18</v>
      </c>
      <c r="W7" s="220">
        <v>19</v>
      </c>
      <c r="X7" s="220">
        <v>20</v>
      </c>
      <c r="Y7" s="220">
        <v>21</v>
      </c>
      <c r="Z7" s="220">
        <v>22</v>
      </c>
      <c r="AA7" s="492">
        <v>23</v>
      </c>
      <c r="AB7" s="492">
        <v>24</v>
      </c>
      <c r="AC7" s="220">
        <v>25</v>
      </c>
      <c r="AD7" s="220">
        <v>26</v>
      </c>
      <c r="AE7" s="220">
        <v>27</v>
      </c>
      <c r="AF7" s="220">
        <v>28</v>
      </c>
      <c r="AG7" s="220">
        <v>29</v>
      </c>
      <c r="AH7" s="492">
        <v>30</v>
      </c>
      <c r="AI7" s="492">
        <v>31</v>
      </c>
      <c r="AJ7" s="318" t="s">
        <v>290</v>
      </c>
      <c r="AK7" s="584" t="s">
        <v>291</v>
      </c>
      <c r="AL7" s="585"/>
      <c r="AM7" s="219"/>
      <c r="AN7" s="214"/>
      <c r="AO7" s="214"/>
      <c r="AP7" s="214"/>
      <c r="AQ7" s="214"/>
      <c r="AR7" s="214"/>
      <c r="AS7" s="214"/>
      <c r="AT7" s="214"/>
      <c r="AU7" s="214"/>
      <c r="AV7" s="214"/>
      <c r="AW7" s="214"/>
      <c r="AX7" s="214"/>
      <c r="AY7" s="214"/>
    </row>
    <row r="8" spans="1:39" s="215" customFormat="1" ht="15">
      <c r="A8" s="239">
        <v>1</v>
      </c>
      <c r="B8" s="222">
        <v>12345678901</v>
      </c>
      <c r="C8" s="240" t="s">
        <v>329</v>
      </c>
      <c r="D8" s="241" t="s">
        <v>338</v>
      </c>
      <c r="E8" s="496">
        <v>0</v>
      </c>
      <c r="F8" s="493">
        <v>0</v>
      </c>
      <c r="G8" s="493">
        <v>0</v>
      </c>
      <c r="H8" s="224">
        <v>4</v>
      </c>
      <c r="I8" s="224">
        <v>4</v>
      </c>
      <c r="J8" s="224">
        <v>4</v>
      </c>
      <c r="K8" s="224">
        <v>4</v>
      </c>
      <c r="L8" s="224">
        <v>4</v>
      </c>
      <c r="M8" s="493">
        <v>0</v>
      </c>
      <c r="N8" s="493">
        <v>0</v>
      </c>
      <c r="O8" s="224">
        <v>4</v>
      </c>
      <c r="P8" s="224">
        <v>4</v>
      </c>
      <c r="Q8" s="224">
        <v>4</v>
      </c>
      <c r="R8" s="224">
        <v>4</v>
      </c>
      <c r="S8" s="224">
        <v>4</v>
      </c>
      <c r="T8" s="493">
        <v>0</v>
      </c>
      <c r="U8" s="493">
        <v>0</v>
      </c>
      <c r="V8" s="224">
        <v>4</v>
      </c>
      <c r="W8" s="224">
        <v>4</v>
      </c>
      <c r="X8" s="224">
        <v>4</v>
      </c>
      <c r="Y8" s="224">
        <v>4</v>
      </c>
      <c r="Z8" s="224">
        <v>4</v>
      </c>
      <c r="AA8" s="493">
        <v>0</v>
      </c>
      <c r="AB8" s="493">
        <v>0</v>
      </c>
      <c r="AC8" s="224">
        <v>4</v>
      </c>
      <c r="AD8" s="224">
        <v>4</v>
      </c>
      <c r="AE8" s="224">
        <v>4</v>
      </c>
      <c r="AF8" s="224">
        <v>4</v>
      </c>
      <c r="AG8" s="224">
        <v>4</v>
      </c>
      <c r="AH8" s="493">
        <v>0</v>
      </c>
      <c r="AI8" s="493">
        <v>0</v>
      </c>
      <c r="AJ8" s="225">
        <v>80</v>
      </c>
      <c r="AK8" s="572">
        <v>20</v>
      </c>
      <c r="AL8" s="572"/>
      <c r="AM8" s="226"/>
    </row>
    <row r="9" spans="1:39" s="215" customFormat="1" ht="15">
      <c r="A9" s="221">
        <v>2</v>
      </c>
      <c r="B9" s="222">
        <v>12345678902</v>
      </c>
      <c r="C9" s="240" t="s">
        <v>330</v>
      </c>
      <c r="D9" s="241" t="s">
        <v>339</v>
      </c>
      <c r="E9" s="496">
        <v>0</v>
      </c>
      <c r="F9" s="493">
        <v>0</v>
      </c>
      <c r="G9" s="493">
        <v>0</v>
      </c>
      <c r="H9" s="224">
        <v>4</v>
      </c>
      <c r="I9" s="224">
        <v>4</v>
      </c>
      <c r="J9" s="224">
        <v>4</v>
      </c>
      <c r="K9" s="224">
        <v>4</v>
      </c>
      <c r="L9" s="224">
        <v>4</v>
      </c>
      <c r="M9" s="493">
        <v>0</v>
      </c>
      <c r="N9" s="493">
        <v>0</v>
      </c>
      <c r="O9" s="224">
        <v>4</v>
      </c>
      <c r="P9" s="224">
        <v>4</v>
      </c>
      <c r="Q9" s="224">
        <v>4</v>
      </c>
      <c r="R9" s="224">
        <v>4</v>
      </c>
      <c r="S9" s="224">
        <v>4</v>
      </c>
      <c r="T9" s="493">
        <v>0</v>
      </c>
      <c r="U9" s="493">
        <v>0</v>
      </c>
      <c r="V9" s="224">
        <v>4</v>
      </c>
      <c r="W9" s="224">
        <v>4</v>
      </c>
      <c r="X9" s="224">
        <v>4</v>
      </c>
      <c r="Y9" s="224">
        <v>4</v>
      </c>
      <c r="Z9" s="224">
        <v>4</v>
      </c>
      <c r="AA9" s="493">
        <v>0</v>
      </c>
      <c r="AB9" s="493">
        <v>0</v>
      </c>
      <c r="AC9" s="224">
        <v>4</v>
      </c>
      <c r="AD9" s="224">
        <v>4</v>
      </c>
      <c r="AE9" s="224">
        <v>4</v>
      </c>
      <c r="AF9" s="224">
        <v>4</v>
      </c>
      <c r="AG9" s="224">
        <v>4</v>
      </c>
      <c r="AH9" s="493">
        <v>0</v>
      </c>
      <c r="AI9" s="493">
        <v>0</v>
      </c>
      <c r="AJ9" s="225">
        <v>80</v>
      </c>
      <c r="AK9" s="572">
        <v>20</v>
      </c>
      <c r="AL9" s="572"/>
      <c r="AM9" s="226"/>
    </row>
    <row r="10" spans="1:39" s="215" customFormat="1" ht="15">
      <c r="A10" s="221">
        <v>3</v>
      </c>
      <c r="B10" s="222">
        <v>12345678903</v>
      </c>
      <c r="C10" s="240" t="s">
        <v>331</v>
      </c>
      <c r="D10" s="241" t="s">
        <v>340</v>
      </c>
      <c r="E10" s="496">
        <v>0</v>
      </c>
      <c r="F10" s="493">
        <v>0</v>
      </c>
      <c r="G10" s="493">
        <v>0</v>
      </c>
      <c r="H10" s="224">
        <v>4</v>
      </c>
      <c r="I10" s="224">
        <v>4</v>
      </c>
      <c r="J10" s="224">
        <v>4</v>
      </c>
      <c r="K10" s="224">
        <v>4</v>
      </c>
      <c r="L10" s="224">
        <v>4</v>
      </c>
      <c r="M10" s="493">
        <v>0</v>
      </c>
      <c r="N10" s="493">
        <v>0</v>
      </c>
      <c r="O10" s="224">
        <v>4</v>
      </c>
      <c r="P10" s="224">
        <v>4</v>
      </c>
      <c r="Q10" s="224">
        <v>4</v>
      </c>
      <c r="R10" s="224">
        <v>4</v>
      </c>
      <c r="S10" s="224">
        <v>4</v>
      </c>
      <c r="T10" s="493">
        <v>0</v>
      </c>
      <c r="U10" s="493">
        <v>0</v>
      </c>
      <c r="V10" s="224">
        <v>4</v>
      </c>
      <c r="W10" s="224">
        <v>4</v>
      </c>
      <c r="X10" s="224">
        <v>4</v>
      </c>
      <c r="Y10" s="224">
        <v>4</v>
      </c>
      <c r="Z10" s="224">
        <v>4</v>
      </c>
      <c r="AA10" s="493">
        <v>0</v>
      </c>
      <c r="AB10" s="493">
        <v>0</v>
      </c>
      <c r="AC10" s="224">
        <v>4</v>
      </c>
      <c r="AD10" s="224">
        <v>4</v>
      </c>
      <c r="AE10" s="224">
        <v>4</v>
      </c>
      <c r="AF10" s="224">
        <v>4</v>
      </c>
      <c r="AG10" s="224">
        <v>4</v>
      </c>
      <c r="AH10" s="493">
        <v>0</v>
      </c>
      <c r="AI10" s="493">
        <v>0</v>
      </c>
      <c r="AJ10" s="225">
        <v>80</v>
      </c>
      <c r="AK10" s="572">
        <v>20</v>
      </c>
      <c r="AL10" s="572"/>
      <c r="AM10" s="226"/>
    </row>
    <row r="11" spans="1:39" s="215" customFormat="1" ht="15">
      <c r="A11" s="221">
        <v>4</v>
      </c>
      <c r="B11" s="222">
        <v>12345678904</v>
      </c>
      <c r="C11" s="240" t="s">
        <v>332</v>
      </c>
      <c r="D11" s="241" t="s">
        <v>341</v>
      </c>
      <c r="E11" s="496">
        <v>0</v>
      </c>
      <c r="F11" s="493">
        <v>0</v>
      </c>
      <c r="G11" s="493">
        <v>0</v>
      </c>
      <c r="H11" s="224">
        <v>4</v>
      </c>
      <c r="I11" s="224">
        <v>4</v>
      </c>
      <c r="J11" s="224">
        <v>4</v>
      </c>
      <c r="K11" s="224">
        <v>4</v>
      </c>
      <c r="L11" s="224">
        <v>4</v>
      </c>
      <c r="M11" s="493">
        <v>0</v>
      </c>
      <c r="N11" s="493">
        <v>0</v>
      </c>
      <c r="O11" s="224">
        <v>4</v>
      </c>
      <c r="P11" s="224">
        <v>4</v>
      </c>
      <c r="Q11" s="224">
        <v>4</v>
      </c>
      <c r="R11" s="224">
        <v>4</v>
      </c>
      <c r="S11" s="224">
        <v>4</v>
      </c>
      <c r="T11" s="493">
        <v>0</v>
      </c>
      <c r="U11" s="493">
        <v>0</v>
      </c>
      <c r="V11" s="224">
        <v>4</v>
      </c>
      <c r="W11" s="224">
        <v>4</v>
      </c>
      <c r="X11" s="224">
        <v>4</v>
      </c>
      <c r="Y11" s="224">
        <v>4</v>
      </c>
      <c r="Z11" s="224">
        <v>4</v>
      </c>
      <c r="AA11" s="493">
        <v>0</v>
      </c>
      <c r="AB11" s="493">
        <v>0</v>
      </c>
      <c r="AC11" s="224">
        <v>4</v>
      </c>
      <c r="AD11" s="224">
        <v>4</v>
      </c>
      <c r="AE11" s="224">
        <v>4</v>
      </c>
      <c r="AF11" s="224">
        <v>4</v>
      </c>
      <c r="AG11" s="224">
        <v>4</v>
      </c>
      <c r="AH11" s="493">
        <v>0</v>
      </c>
      <c r="AI11" s="493">
        <v>0</v>
      </c>
      <c r="AJ11" s="225">
        <v>80</v>
      </c>
      <c r="AK11" s="572">
        <v>20</v>
      </c>
      <c r="AL11" s="572"/>
      <c r="AM11" s="226"/>
    </row>
    <row r="12" spans="1:39" s="215" customFormat="1" ht="15">
      <c r="A12" s="221">
        <v>5</v>
      </c>
      <c r="B12" s="222">
        <v>12345678905</v>
      </c>
      <c r="C12" s="240" t="s">
        <v>333</v>
      </c>
      <c r="D12" s="241" t="s">
        <v>342</v>
      </c>
      <c r="E12" s="496">
        <v>0</v>
      </c>
      <c r="F12" s="493">
        <v>0</v>
      </c>
      <c r="G12" s="493">
        <v>0</v>
      </c>
      <c r="H12" s="224">
        <v>4</v>
      </c>
      <c r="I12" s="224">
        <v>4</v>
      </c>
      <c r="J12" s="224">
        <v>4</v>
      </c>
      <c r="K12" s="224">
        <v>4</v>
      </c>
      <c r="L12" s="224">
        <v>4</v>
      </c>
      <c r="M12" s="493">
        <v>0</v>
      </c>
      <c r="N12" s="493">
        <v>0</v>
      </c>
      <c r="O12" s="224">
        <v>4</v>
      </c>
      <c r="P12" s="224">
        <v>4</v>
      </c>
      <c r="Q12" s="224">
        <v>4</v>
      </c>
      <c r="R12" s="224">
        <v>4</v>
      </c>
      <c r="S12" s="224">
        <v>4</v>
      </c>
      <c r="T12" s="493">
        <v>0</v>
      </c>
      <c r="U12" s="493">
        <v>0</v>
      </c>
      <c r="V12" s="224">
        <v>4</v>
      </c>
      <c r="W12" s="224">
        <v>4</v>
      </c>
      <c r="X12" s="224">
        <v>4</v>
      </c>
      <c r="Y12" s="224">
        <v>4</v>
      </c>
      <c r="Z12" s="224">
        <v>4</v>
      </c>
      <c r="AA12" s="493">
        <v>0</v>
      </c>
      <c r="AB12" s="493">
        <v>0</v>
      </c>
      <c r="AC12" s="224">
        <v>4</v>
      </c>
      <c r="AD12" s="224">
        <v>4</v>
      </c>
      <c r="AE12" s="224">
        <v>4</v>
      </c>
      <c r="AF12" s="224">
        <v>4</v>
      </c>
      <c r="AG12" s="224">
        <v>4</v>
      </c>
      <c r="AH12" s="493">
        <v>0</v>
      </c>
      <c r="AI12" s="493">
        <v>0</v>
      </c>
      <c r="AJ12" s="225">
        <v>80</v>
      </c>
      <c r="AK12" s="572">
        <v>20</v>
      </c>
      <c r="AL12" s="572"/>
      <c r="AM12" s="226"/>
    </row>
    <row r="13" spans="1:39" s="215" customFormat="1" ht="15">
      <c r="A13" s="221"/>
      <c r="B13" s="222"/>
      <c r="C13" s="240"/>
      <c r="D13" s="241"/>
      <c r="E13" s="224"/>
      <c r="F13" s="224"/>
      <c r="G13" s="224"/>
      <c r="H13" s="224"/>
      <c r="I13" s="224"/>
      <c r="J13" s="224"/>
      <c r="K13" s="224"/>
      <c r="L13" s="224"/>
      <c r="M13" s="224"/>
      <c r="N13" s="224"/>
      <c r="O13" s="224"/>
      <c r="P13" s="224"/>
      <c r="Q13" s="224"/>
      <c r="R13" s="224"/>
      <c r="S13" s="224"/>
      <c r="T13" s="224"/>
      <c r="U13" s="224"/>
      <c r="V13" s="224"/>
      <c r="W13" s="224"/>
      <c r="X13" s="224"/>
      <c r="Y13" s="224"/>
      <c r="Z13" s="224"/>
      <c r="AA13" s="224"/>
      <c r="AB13" s="224"/>
      <c r="AC13" s="224"/>
      <c r="AD13" s="224"/>
      <c r="AE13" s="224"/>
      <c r="AF13" s="224"/>
      <c r="AG13" s="224"/>
      <c r="AH13" s="224"/>
      <c r="AI13" s="224"/>
      <c r="AJ13" s="225"/>
      <c r="AK13" s="572"/>
      <c r="AL13" s="572"/>
      <c r="AM13" s="226"/>
    </row>
    <row r="14" spans="1:39" s="215" customFormat="1" ht="15">
      <c r="A14" s="221"/>
      <c r="B14" s="222"/>
      <c r="C14" s="240"/>
      <c r="D14" s="241"/>
      <c r="E14" s="224"/>
      <c r="F14" s="224"/>
      <c r="G14" s="224"/>
      <c r="H14" s="224"/>
      <c r="I14" s="224"/>
      <c r="J14" s="224"/>
      <c r="K14" s="224"/>
      <c r="L14" s="224"/>
      <c r="M14" s="224"/>
      <c r="N14" s="224"/>
      <c r="O14" s="224"/>
      <c r="P14" s="224"/>
      <c r="Q14" s="224"/>
      <c r="R14" s="224"/>
      <c r="S14" s="224"/>
      <c r="T14" s="224"/>
      <c r="U14" s="224"/>
      <c r="V14" s="224"/>
      <c r="W14" s="224"/>
      <c r="X14" s="224"/>
      <c r="Y14" s="224"/>
      <c r="Z14" s="224"/>
      <c r="AA14" s="224"/>
      <c r="AB14" s="224"/>
      <c r="AC14" s="224"/>
      <c r="AD14" s="224"/>
      <c r="AE14" s="224"/>
      <c r="AF14" s="224"/>
      <c r="AG14" s="224"/>
      <c r="AH14" s="224"/>
      <c r="AI14" s="224"/>
      <c r="AJ14" s="225"/>
      <c r="AK14" s="572"/>
      <c r="AL14" s="572"/>
      <c r="AM14" s="226"/>
    </row>
    <row r="15" spans="1:39" s="215" customFormat="1" ht="15">
      <c r="A15" s="221"/>
      <c r="B15" s="222"/>
      <c r="C15" s="240"/>
      <c r="D15" s="241"/>
      <c r="E15" s="224"/>
      <c r="F15" s="224"/>
      <c r="G15" s="224"/>
      <c r="H15" s="224"/>
      <c r="I15" s="224"/>
      <c r="J15" s="224"/>
      <c r="K15" s="224"/>
      <c r="L15" s="224"/>
      <c r="M15" s="224"/>
      <c r="N15" s="224"/>
      <c r="O15" s="224"/>
      <c r="P15" s="224"/>
      <c r="Q15" s="224"/>
      <c r="R15" s="224"/>
      <c r="S15" s="224"/>
      <c r="T15" s="224"/>
      <c r="U15" s="224"/>
      <c r="V15" s="224"/>
      <c r="W15" s="224"/>
      <c r="X15" s="224"/>
      <c r="Y15" s="224"/>
      <c r="Z15" s="224"/>
      <c r="AA15" s="224"/>
      <c r="AB15" s="224"/>
      <c r="AC15" s="224"/>
      <c r="AD15" s="224"/>
      <c r="AE15" s="224"/>
      <c r="AF15" s="224"/>
      <c r="AG15" s="224"/>
      <c r="AH15" s="224"/>
      <c r="AI15" s="224"/>
      <c r="AJ15" s="225"/>
      <c r="AK15" s="572"/>
      <c r="AL15" s="572"/>
      <c r="AM15" s="226"/>
    </row>
    <row r="16" spans="1:39" s="215" customFormat="1" ht="15">
      <c r="A16" s="221"/>
      <c r="B16" s="222"/>
      <c r="C16" s="240"/>
      <c r="D16" s="241"/>
      <c r="E16" s="224"/>
      <c r="F16" s="224"/>
      <c r="G16" s="224"/>
      <c r="H16" s="224"/>
      <c r="I16" s="224"/>
      <c r="J16" s="224"/>
      <c r="K16" s="224"/>
      <c r="L16" s="224"/>
      <c r="M16" s="224"/>
      <c r="N16" s="224"/>
      <c r="O16" s="224"/>
      <c r="P16" s="224"/>
      <c r="Q16" s="224"/>
      <c r="R16" s="224"/>
      <c r="S16" s="224"/>
      <c r="T16" s="224"/>
      <c r="U16" s="224"/>
      <c r="V16" s="224"/>
      <c r="W16" s="224"/>
      <c r="X16" s="224"/>
      <c r="Y16" s="224"/>
      <c r="Z16" s="224"/>
      <c r="AA16" s="224"/>
      <c r="AB16" s="224"/>
      <c r="AC16" s="224"/>
      <c r="AD16" s="224"/>
      <c r="AE16" s="224"/>
      <c r="AF16" s="224"/>
      <c r="AG16" s="224"/>
      <c r="AH16" s="224"/>
      <c r="AI16" s="224"/>
      <c r="AJ16" s="225"/>
      <c r="AK16" s="572"/>
      <c r="AL16" s="572"/>
      <c r="AM16" s="226"/>
    </row>
    <row r="17" spans="1:39" s="215" customFormat="1" ht="15">
      <c r="A17" s="221"/>
      <c r="B17" s="222"/>
      <c r="C17" s="240"/>
      <c r="D17" s="241"/>
      <c r="E17" s="224"/>
      <c r="F17" s="224"/>
      <c r="G17" s="224"/>
      <c r="H17" s="224"/>
      <c r="I17" s="224"/>
      <c r="J17" s="224"/>
      <c r="K17" s="224"/>
      <c r="L17" s="224"/>
      <c r="M17" s="224"/>
      <c r="N17" s="224"/>
      <c r="O17" s="224"/>
      <c r="P17" s="224"/>
      <c r="Q17" s="224"/>
      <c r="R17" s="224"/>
      <c r="S17" s="224"/>
      <c r="T17" s="224"/>
      <c r="U17" s="224"/>
      <c r="V17" s="224"/>
      <c r="W17" s="224"/>
      <c r="X17" s="224"/>
      <c r="Y17" s="224"/>
      <c r="Z17" s="224"/>
      <c r="AA17" s="224"/>
      <c r="AB17" s="224"/>
      <c r="AC17" s="224"/>
      <c r="AD17" s="224"/>
      <c r="AE17" s="224"/>
      <c r="AF17" s="224"/>
      <c r="AG17" s="224"/>
      <c r="AH17" s="224"/>
      <c r="AI17" s="224"/>
      <c r="AJ17" s="225"/>
      <c r="AK17" s="572"/>
      <c r="AL17" s="572"/>
      <c r="AM17" s="226"/>
    </row>
    <row r="18" spans="1:39" s="215" customFormat="1" ht="15">
      <c r="A18" s="221"/>
      <c r="B18" s="222"/>
      <c r="C18" s="222"/>
      <c r="D18" s="223"/>
      <c r="E18" s="224"/>
      <c r="F18" s="224"/>
      <c r="G18" s="224"/>
      <c r="H18" s="224"/>
      <c r="I18" s="224"/>
      <c r="J18" s="224"/>
      <c r="K18" s="224"/>
      <c r="L18" s="224"/>
      <c r="M18" s="224"/>
      <c r="N18" s="224"/>
      <c r="O18" s="224"/>
      <c r="P18" s="224"/>
      <c r="Q18" s="224"/>
      <c r="R18" s="224"/>
      <c r="S18" s="224"/>
      <c r="T18" s="224"/>
      <c r="U18" s="224"/>
      <c r="V18" s="224"/>
      <c r="W18" s="224"/>
      <c r="X18" s="224"/>
      <c r="Y18" s="224"/>
      <c r="Z18" s="224"/>
      <c r="AA18" s="224"/>
      <c r="AB18" s="224"/>
      <c r="AC18" s="224"/>
      <c r="AD18" s="224"/>
      <c r="AE18" s="224"/>
      <c r="AF18" s="224"/>
      <c r="AG18" s="224"/>
      <c r="AH18" s="224"/>
      <c r="AI18" s="224"/>
      <c r="AJ18" s="225"/>
      <c r="AK18" s="572"/>
      <c r="AL18" s="572"/>
      <c r="AM18" s="226"/>
    </row>
    <row r="19" spans="1:39" s="215" customFormat="1" ht="15">
      <c r="A19" s="221"/>
      <c r="B19" s="222"/>
      <c r="C19" s="222"/>
      <c r="D19" s="223"/>
      <c r="E19" s="224"/>
      <c r="F19" s="224"/>
      <c r="G19" s="224"/>
      <c r="H19" s="224"/>
      <c r="I19" s="224"/>
      <c r="J19" s="224"/>
      <c r="K19" s="224"/>
      <c r="L19" s="224"/>
      <c r="M19" s="224"/>
      <c r="N19" s="224"/>
      <c r="O19" s="224"/>
      <c r="P19" s="224"/>
      <c r="Q19" s="224"/>
      <c r="R19" s="224"/>
      <c r="S19" s="224"/>
      <c r="T19" s="224"/>
      <c r="U19" s="224"/>
      <c r="V19" s="224"/>
      <c r="W19" s="224"/>
      <c r="X19" s="224"/>
      <c r="Y19" s="224"/>
      <c r="Z19" s="224"/>
      <c r="AA19" s="224"/>
      <c r="AB19" s="224"/>
      <c r="AC19" s="224"/>
      <c r="AD19" s="224"/>
      <c r="AE19" s="224"/>
      <c r="AF19" s="224"/>
      <c r="AG19" s="224"/>
      <c r="AH19" s="224"/>
      <c r="AI19" s="224"/>
      <c r="AJ19" s="225"/>
      <c r="AK19" s="572"/>
      <c r="AL19" s="572"/>
      <c r="AM19" s="226"/>
    </row>
    <row r="20" spans="1:39" s="215" customFormat="1" ht="15">
      <c r="A20" s="221"/>
      <c r="B20" s="222"/>
      <c r="C20" s="222"/>
      <c r="D20" s="223"/>
      <c r="E20" s="224"/>
      <c r="F20" s="224"/>
      <c r="G20" s="224"/>
      <c r="H20" s="224"/>
      <c r="I20" s="224"/>
      <c r="J20" s="224"/>
      <c r="K20" s="224"/>
      <c r="L20" s="224"/>
      <c r="M20" s="224"/>
      <c r="N20" s="224"/>
      <c r="O20" s="224"/>
      <c r="P20" s="224"/>
      <c r="Q20" s="224"/>
      <c r="R20" s="224"/>
      <c r="S20" s="224"/>
      <c r="T20" s="224"/>
      <c r="U20" s="224"/>
      <c r="V20" s="224"/>
      <c r="W20" s="224"/>
      <c r="X20" s="224"/>
      <c r="Y20" s="224"/>
      <c r="Z20" s="224"/>
      <c r="AA20" s="224"/>
      <c r="AB20" s="224"/>
      <c r="AC20" s="224"/>
      <c r="AD20" s="224"/>
      <c r="AE20" s="224"/>
      <c r="AF20" s="224"/>
      <c r="AG20" s="224"/>
      <c r="AH20" s="224"/>
      <c r="AI20" s="224"/>
      <c r="AJ20" s="225"/>
      <c r="AK20" s="572"/>
      <c r="AL20" s="572"/>
      <c r="AM20" s="226"/>
    </row>
    <row r="21" spans="1:39" s="215" customFormat="1" ht="15">
      <c r="A21" s="221"/>
      <c r="B21" s="222"/>
      <c r="C21" s="222"/>
      <c r="D21" s="223"/>
      <c r="E21" s="224"/>
      <c r="F21" s="224"/>
      <c r="G21" s="224"/>
      <c r="H21" s="224"/>
      <c r="I21" s="224"/>
      <c r="J21" s="224"/>
      <c r="K21" s="224"/>
      <c r="L21" s="224"/>
      <c r="M21" s="224"/>
      <c r="N21" s="224"/>
      <c r="O21" s="224"/>
      <c r="P21" s="224"/>
      <c r="Q21" s="224"/>
      <c r="R21" s="224"/>
      <c r="S21" s="224"/>
      <c r="T21" s="224"/>
      <c r="U21" s="224"/>
      <c r="V21" s="224"/>
      <c r="W21" s="224"/>
      <c r="X21" s="224"/>
      <c r="Y21" s="224"/>
      <c r="Z21" s="224"/>
      <c r="AA21" s="224"/>
      <c r="AB21" s="224"/>
      <c r="AC21" s="224"/>
      <c r="AD21" s="224"/>
      <c r="AE21" s="224"/>
      <c r="AF21" s="224"/>
      <c r="AG21" s="224"/>
      <c r="AH21" s="224"/>
      <c r="AI21" s="224"/>
      <c r="AJ21" s="225"/>
      <c r="AK21" s="572"/>
      <c r="AL21" s="572"/>
      <c r="AM21" s="226"/>
    </row>
    <row r="22" spans="1:39" s="215" customFormat="1" ht="15">
      <c r="A22" s="221"/>
      <c r="B22" s="222"/>
      <c r="C22" s="222"/>
      <c r="D22" s="223"/>
      <c r="E22" s="224"/>
      <c r="F22" s="224"/>
      <c r="G22" s="224"/>
      <c r="H22" s="224"/>
      <c r="I22" s="224"/>
      <c r="J22" s="224"/>
      <c r="K22" s="224"/>
      <c r="L22" s="224"/>
      <c r="M22" s="224"/>
      <c r="N22" s="224"/>
      <c r="O22" s="224"/>
      <c r="P22" s="224"/>
      <c r="Q22" s="224"/>
      <c r="R22" s="224"/>
      <c r="S22" s="224"/>
      <c r="T22" s="224"/>
      <c r="U22" s="224"/>
      <c r="V22" s="224"/>
      <c r="W22" s="224"/>
      <c r="X22" s="224"/>
      <c r="Y22" s="224"/>
      <c r="Z22" s="224"/>
      <c r="AA22" s="224"/>
      <c r="AB22" s="224"/>
      <c r="AC22" s="224"/>
      <c r="AD22" s="224"/>
      <c r="AE22" s="224"/>
      <c r="AF22" s="224"/>
      <c r="AG22" s="224"/>
      <c r="AH22" s="224"/>
      <c r="AI22" s="224"/>
      <c r="AJ22" s="225"/>
      <c r="AK22" s="572"/>
      <c r="AL22" s="572"/>
      <c r="AM22" s="226"/>
    </row>
    <row r="23" spans="1:39" s="215" customFormat="1" ht="15">
      <c r="A23" s="221"/>
      <c r="B23" s="222"/>
      <c r="C23" s="222"/>
      <c r="D23" s="223"/>
      <c r="E23" s="224"/>
      <c r="F23" s="224"/>
      <c r="G23" s="224"/>
      <c r="H23" s="224"/>
      <c r="I23" s="224"/>
      <c r="J23" s="224"/>
      <c r="K23" s="224"/>
      <c r="L23" s="224"/>
      <c r="M23" s="224"/>
      <c r="N23" s="224"/>
      <c r="O23" s="224"/>
      <c r="P23" s="224"/>
      <c r="Q23" s="224"/>
      <c r="R23" s="224"/>
      <c r="S23" s="224"/>
      <c r="T23" s="224"/>
      <c r="U23" s="224"/>
      <c r="V23" s="224"/>
      <c r="W23" s="224"/>
      <c r="X23" s="224"/>
      <c r="Y23" s="224"/>
      <c r="Z23" s="224"/>
      <c r="AA23" s="224"/>
      <c r="AB23" s="224"/>
      <c r="AC23" s="224"/>
      <c r="AD23" s="224"/>
      <c r="AE23" s="224"/>
      <c r="AF23" s="224"/>
      <c r="AG23" s="224"/>
      <c r="AH23" s="224"/>
      <c r="AI23" s="224"/>
      <c r="AJ23" s="225"/>
      <c r="AK23" s="572"/>
      <c r="AL23" s="572"/>
      <c r="AM23" s="226"/>
    </row>
    <row r="24" spans="1:39" s="215" customFormat="1" ht="15">
      <c r="A24" s="221"/>
      <c r="B24" s="222"/>
      <c r="C24" s="222"/>
      <c r="D24" s="223"/>
      <c r="E24" s="224"/>
      <c r="F24" s="224"/>
      <c r="G24" s="224"/>
      <c r="H24" s="224"/>
      <c r="I24" s="224"/>
      <c r="J24" s="224"/>
      <c r="K24" s="224"/>
      <c r="L24" s="224"/>
      <c r="M24" s="224"/>
      <c r="N24" s="224"/>
      <c r="O24" s="224"/>
      <c r="P24" s="224"/>
      <c r="Q24" s="224"/>
      <c r="R24" s="224"/>
      <c r="S24" s="224"/>
      <c r="T24" s="224"/>
      <c r="U24" s="224"/>
      <c r="V24" s="224"/>
      <c r="W24" s="224"/>
      <c r="X24" s="224"/>
      <c r="Y24" s="224"/>
      <c r="Z24" s="224"/>
      <c r="AA24" s="224"/>
      <c r="AB24" s="224"/>
      <c r="AC24" s="224"/>
      <c r="AD24" s="224"/>
      <c r="AE24" s="224"/>
      <c r="AF24" s="224"/>
      <c r="AG24" s="224"/>
      <c r="AH24" s="224"/>
      <c r="AI24" s="224"/>
      <c r="AJ24" s="225"/>
      <c r="AK24" s="572"/>
      <c r="AL24" s="572"/>
      <c r="AM24" s="226"/>
    </row>
    <row r="25" spans="1:39" s="215" customFormat="1" ht="15">
      <c r="A25" s="221"/>
      <c r="B25" s="222"/>
      <c r="C25" s="222"/>
      <c r="D25" s="223"/>
      <c r="E25" s="224"/>
      <c r="F25" s="224"/>
      <c r="G25" s="224"/>
      <c r="H25" s="224"/>
      <c r="I25" s="224"/>
      <c r="J25" s="224"/>
      <c r="K25" s="224"/>
      <c r="L25" s="224"/>
      <c r="M25" s="224"/>
      <c r="N25" s="224"/>
      <c r="O25" s="224"/>
      <c r="P25" s="224"/>
      <c r="Q25" s="224"/>
      <c r="R25" s="224"/>
      <c r="S25" s="224"/>
      <c r="T25" s="224"/>
      <c r="U25" s="224"/>
      <c r="V25" s="224"/>
      <c r="W25" s="224"/>
      <c r="X25" s="224"/>
      <c r="Y25" s="224"/>
      <c r="Z25" s="224"/>
      <c r="AA25" s="224"/>
      <c r="AB25" s="224"/>
      <c r="AC25" s="224"/>
      <c r="AD25" s="224"/>
      <c r="AE25" s="224"/>
      <c r="AF25" s="224"/>
      <c r="AG25" s="224"/>
      <c r="AH25" s="224"/>
      <c r="AI25" s="224"/>
      <c r="AJ25" s="225"/>
      <c r="AK25" s="572"/>
      <c r="AL25" s="572"/>
      <c r="AM25" s="226"/>
    </row>
    <row r="26" spans="1:39" s="215" customFormat="1" ht="15">
      <c r="A26" s="221"/>
      <c r="B26" s="222"/>
      <c r="C26" s="222"/>
      <c r="D26" s="223"/>
      <c r="E26" s="224"/>
      <c r="F26" s="224"/>
      <c r="G26" s="224"/>
      <c r="H26" s="224"/>
      <c r="I26" s="224"/>
      <c r="J26" s="224"/>
      <c r="K26" s="224"/>
      <c r="L26" s="224"/>
      <c r="M26" s="224"/>
      <c r="N26" s="224"/>
      <c r="O26" s="224"/>
      <c r="P26" s="224"/>
      <c r="Q26" s="224"/>
      <c r="R26" s="224"/>
      <c r="S26" s="224"/>
      <c r="T26" s="224"/>
      <c r="U26" s="224"/>
      <c r="V26" s="224"/>
      <c r="W26" s="224"/>
      <c r="X26" s="224"/>
      <c r="Y26" s="224"/>
      <c r="Z26" s="224"/>
      <c r="AA26" s="224"/>
      <c r="AB26" s="224"/>
      <c r="AC26" s="224"/>
      <c r="AD26" s="224"/>
      <c r="AE26" s="224"/>
      <c r="AF26" s="224"/>
      <c r="AG26" s="224"/>
      <c r="AH26" s="224"/>
      <c r="AI26" s="224"/>
      <c r="AJ26" s="225"/>
      <c r="AK26" s="572"/>
      <c r="AL26" s="572"/>
      <c r="AM26" s="226"/>
    </row>
    <row r="27" spans="1:39" s="215" customFormat="1" ht="15">
      <c r="A27" s="221"/>
      <c r="B27" s="222"/>
      <c r="C27" s="222"/>
      <c r="D27" s="223"/>
      <c r="E27" s="224"/>
      <c r="F27" s="224"/>
      <c r="G27" s="224"/>
      <c r="H27" s="224"/>
      <c r="I27" s="224"/>
      <c r="J27" s="224"/>
      <c r="K27" s="224"/>
      <c r="L27" s="224"/>
      <c r="M27" s="224"/>
      <c r="N27" s="224"/>
      <c r="O27" s="224"/>
      <c r="P27" s="224"/>
      <c r="Q27" s="224"/>
      <c r="R27" s="224"/>
      <c r="S27" s="224"/>
      <c r="T27" s="224"/>
      <c r="U27" s="224"/>
      <c r="V27" s="224"/>
      <c r="W27" s="224"/>
      <c r="X27" s="224"/>
      <c r="Y27" s="224"/>
      <c r="Z27" s="224"/>
      <c r="AA27" s="224"/>
      <c r="AB27" s="224"/>
      <c r="AC27" s="224"/>
      <c r="AD27" s="224"/>
      <c r="AE27" s="224"/>
      <c r="AF27" s="224"/>
      <c r="AG27" s="224"/>
      <c r="AH27" s="224"/>
      <c r="AI27" s="224"/>
      <c r="AJ27" s="225"/>
      <c r="AK27" s="572"/>
      <c r="AL27" s="572"/>
      <c r="AM27" s="226"/>
    </row>
    <row r="28" spans="1:39" s="215" customFormat="1" ht="15">
      <c r="A28" s="221"/>
      <c r="B28" s="222"/>
      <c r="C28" s="222"/>
      <c r="D28" s="223"/>
      <c r="E28" s="224"/>
      <c r="F28" s="224"/>
      <c r="G28" s="224"/>
      <c r="H28" s="224"/>
      <c r="I28" s="224"/>
      <c r="J28" s="224"/>
      <c r="K28" s="224"/>
      <c r="L28" s="224"/>
      <c r="M28" s="224"/>
      <c r="N28" s="224"/>
      <c r="O28" s="224"/>
      <c r="P28" s="224"/>
      <c r="Q28" s="224"/>
      <c r="R28" s="224"/>
      <c r="S28" s="224"/>
      <c r="T28" s="224"/>
      <c r="U28" s="224"/>
      <c r="V28" s="224"/>
      <c r="W28" s="224"/>
      <c r="X28" s="224"/>
      <c r="Y28" s="224"/>
      <c r="Z28" s="224"/>
      <c r="AA28" s="224"/>
      <c r="AB28" s="224"/>
      <c r="AC28" s="224"/>
      <c r="AD28" s="224"/>
      <c r="AE28" s="224"/>
      <c r="AF28" s="224"/>
      <c r="AG28" s="224"/>
      <c r="AH28" s="224"/>
      <c r="AI28" s="224"/>
      <c r="AJ28" s="225"/>
      <c r="AK28" s="572"/>
      <c r="AL28" s="572"/>
      <c r="AM28" s="226"/>
    </row>
    <row r="29" spans="1:39" s="215" customFormat="1" ht="15">
      <c r="A29" s="221"/>
      <c r="B29" s="222"/>
      <c r="C29" s="222"/>
      <c r="D29" s="223"/>
      <c r="E29" s="224"/>
      <c r="F29" s="224"/>
      <c r="G29" s="224"/>
      <c r="H29" s="224"/>
      <c r="I29" s="224"/>
      <c r="J29" s="224"/>
      <c r="K29" s="224"/>
      <c r="L29" s="224"/>
      <c r="M29" s="224"/>
      <c r="N29" s="224"/>
      <c r="O29" s="224"/>
      <c r="P29" s="224"/>
      <c r="Q29" s="224"/>
      <c r="R29" s="224"/>
      <c r="S29" s="224"/>
      <c r="T29" s="224"/>
      <c r="U29" s="224"/>
      <c r="V29" s="224"/>
      <c r="W29" s="224"/>
      <c r="X29" s="224"/>
      <c r="Y29" s="224"/>
      <c r="Z29" s="224"/>
      <c r="AA29" s="224"/>
      <c r="AB29" s="224"/>
      <c r="AC29" s="224"/>
      <c r="AD29" s="224"/>
      <c r="AE29" s="224"/>
      <c r="AF29" s="224"/>
      <c r="AG29" s="224"/>
      <c r="AH29" s="224"/>
      <c r="AI29" s="224"/>
      <c r="AJ29" s="225"/>
      <c r="AK29" s="572"/>
      <c r="AL29" s="572"/>
      <c r="AM29" s="226"/>
    </row>
    <row r="30" spans="1:39" s="215" customFormat="1" ht="15">
      <c r="A30" s="221"/>
      <c r="B30" s="222"/>
      <c r="C30" s="222"/>
      <c r="D30" s="223"/>
      <c r="E30" s="224"/>
      <c r="F30" s="224"/>
      <c r="G30" s="224"/>
      <c r="H30" s="224"/>
      <c r="I30" s="224"/>
      <c r="J30" s="224"/>
      <c r="K30" s="224"/>
      <c r="L30" s="224"/>
      <c r="M30" s="224"/>
      <c r="N30" s="224"/>
      <c r="O30" s="224"/>
      <c r="P30" s="224"/>
      <c r="Q30" s="224"/>
      <c r="R30" s="224"/>
      <c r="S30" s="224"/>
      <c r="T30" s="224"/>
      <c r="U30" s="224"/>
      <c r="V30" s="224"/>
      <c r="W30" s="224"/>
      <c r="X30" s="224"/>
      <c r="Y30" s="224"/>
      <c r="Z30" s="224"/>
      <c r="AA30" s="224"/>
      <c r="AB30" s="224"/>
      <c r="AC30" s="224"/>
      <c r="AD30" s="224"/>
      <c r="AE30" s="224"/>
      <c r="AF30" s="224"/>
      <c r="AG30" s="224"/>
      <c r="AH30" s="224"/>
      <c r="AI30" s="224"/>
      <c r="AJ30" s="225"/>
      <c r="AK30" s="572"/>
      <c r="AL30" s="572"/>
      <c r="AM30" s="226"/>
    </row>
    <row r="31" spans="1:39" s="215" customFormat="1" ht="15">
      <c r="A31" s="221"/>
      <c r="B31" s="222"/>
      <c r="C31" s="222"/>
      <c r="D31" s="223"/>
      <c r="E31" s="224"/>
      <c r="F31" s="224"/>
      <c r="G31" s="224"/>
      <c r="H31" s="224"/>
      <c r="I31" s="224"/>
      <c r="J31" s="224"/>
      <c r="K31" s="224"/>
      <c r="L31" s="224"/>
      <c r="M31" s="224"/>
      <c r="N31" s="224"/>
      <c r="O31" s="224"/>
      <c r="P31" s="224"/>
      <c r="Q31" s="224"/>
      <c r="R31" s="224"/>
      <c r="S31" s="224"/>
      <c r="T31" s="224"/>
      <c r="U31" s="224"/>
      <c r="V31" s="224"/>
      <c r="W31" s="224"/>
      <c r="X31" s="224"/>
      <c r="Y31" s="224"/>
      <c r="Z31" s="224"/>
      <c r="AA31" s="224"/>
      <c r="AB31" s="224"/>
      <c r="AC31" s="224"/>
      <c r="AD31" s="224"/>
      <c r="AE31" s="224"/>
      <c r="AF31" s="224"/>
      <c r="AG31" s="224"/>
      <c r="AH31" s="224"/>
      <c r="AI31" s="224"/>
      <c r="AJ31" s="225"/>
      <c r="AK31" s="572"/>
      <c r="AL31" s="572"/>
      <c r="AM31" s="226"/>
    </row>
    <row r="32" spans="1:39" s="215" customFormat="1" ht="15">
      <c r="A32" s="221"/>
      <c r="B32" s="222"/>
      <c r="C32" s="222"/>
      <c r="D32" s="223"/>
      <c r="E32" s="224"/>
      <c r="F32" s="224"/>
      <c r="G32" s="224"/>
      <c r="H32" s="224"/>
      <c r="I32" s="224"/>
      <c r="J32" s="224"/>
      <c r="K32" s="224"/>
      <c r="L32" s="224"/>
      <c r="M32" s="224"/>
      <c r="N32" s="224"/>
      <c r="O32" s="224"/>
      <c r="P32" s="224"/>
      <c r="Q32" s="224"/>
      <c r="R32" s="224"/>
      <c r="S32" s="224"/>
      <c r="T32" s="224"/>
      <c r="U32" s="224"/>
      <c r="V32" s="224"/>
      <c r="W32" s="224"/>
      <c r="X32" s="224"/>
      <c r="Y32" s="224"/>
      <c r="Z32" s="224"/>
      <c r="AA32" s="224"/>
      <c r="AB32" s="224"/>
      <c r="AC32" s="224"/>
      <c r="AD32" s="224"/>
      <c r="AE32" s="224"/>
      <c r="AF32" s="224"/>
      <c r="AG32" s="224"/>
      <c r="AH32" s="224"/>
      <c r="AI32" s="224"/>
      <c r="AJ32" s="225"/>
      <c r="AK32" s="572"/>
      <c r="AL32" s="572"/>
      <c r="AM32" s="226"/>
    </row>
    <row r="33" spans="1:39" s="215" customFormat="1" ht="15">
      <c r="A33" s="221"/>
      <c r="B33" s="222"/>
      <c r="C33" s="222"/>
      <c r="D33" s="223"/>
      <c r="E33" s="224"/>
      <c r="F33" s="224"/>
      <c r="G33" s="224"/>
      <c r="H33" s="224"/>
      <c r="I33" s="224"/>
      <c r="J33" s="224"/>
      <c r="K33" s="224"/>
      <c r="L33" s="224"/>
      <c r="M33" s="224"/>
      <c r="N33" s="224"/>
      <c r="O33" s="224"/>
      <c r="P33" s="224"/>
      <c r="Q33" s="224"/>
      <c r="R33" s="224"/>
      <c r="S33" s="224"/>
      <c r="T33" s="224"/>
      <c r="U33" s="224"/>
      <c r="V33" s="224"/>
      <c r="W33" s="224"/>
      <c r="X33" s="224"/>
      <c r="Y33" s="224"/>
      <c r="Z33" s="224"/>
      <c r="AA33" s="224"/>
      <c r="AB33" s="224"/>
      <c r="AC33" s="224"/>
      <c r="AD33" s="224"/>
      <c r="AE33" s="224"/>
      <c r="AF33" s="224"/>
      <c r="AG33" s="224"/>
      <c r="AH33" s="224"/>
      <c r="AI33" s="224"/>
      <c r="AJ33" s="225"/>
      <c r="AK33" s="572"/>
      <c r="AL33" s="572"/>
      <c r="AM33" s="226"/>
    </row>
    <row r="34" spans="1:39" s="215" customFormat="1" ht="15">
      <c r="A34" s="221"/>
      <c r="B34" s="222"/>
      <c r="C34" s="222"/>
      <c r="D34" s="223"/>
      <c r="E34" s="224"/>
      <c r="F34" s="224"/>
      <c r="G34" s="224"/>
      <c r="H34" s="224"/>
      <c r="I34" s="224"/>
      <c r="J34" s="224"/>
      <c r="K34" s="224"/>
      <c r="L34" s="224"/>
      <c r="M34" s="224"/>
      <c r="N34" s="224"/>
      <c r="O34" s="224"/>
      <c r="P34" s="224"/>
      <c r="Q34" s="224"/>
      <c r="R34" s="224"/>
      <c r="S34" s="224"/>
      <c r="T34" s="224"/>
      <c r="U34" s="224"/>
      <c r="V34" s="224"/>
      <c r="W34" s="224"/>
      <c r="X34" s="224"/>
      <c r="Y34" s="224"/>
      <c r="Z34" s="224"/>
      <c r="AA34" s="224"/>
      <c r="AB34" s="224"/>
      <c r="AC34" s="224"/>
      <c r="AD34" s="224"/>
      <c r="AE34" s="224"/>
      <c r="AF34" s="224"/>
      <c r="AG34" s="224"/>
      <c r="AH34" s="224"/>
      <c r="AI34" s="224"/>
      <c r="AJ34" s="225"/>
      <c r="AK34" s="572"/>
      <c r="AL34" s="572"/>
      <c r="AM34" s="226"/>
    </row>
    <row r="35" spans="1:39" s="215" customFormat="1" ht="15">
      <c r="A35" s="221"/>
      <c r="B35" s="222"/>
      <c r="C35" s="222"/>
      <c r="D35" s="223"/>
      <c r="E35" s="224"/>
      <c r="F35" s="224"/>
      <c r="G35" s="224"/>
      <c r="H35" s="224"/>
      <c r="I35" s="224"/>
      <c r="J35" s="224"/>
      <c r="K35" s="224"/>
      <c r="L35" s="224"/>
      <c r="M35" s="224"/>
      <c r="N35" s="224"/>
      <c r="O35" s="224"/>
      <c r="P35" s="224"/>
      <c r="Q35" s="224"/>
      <c r="R35" s="224"/>
      <c r="S35" s="224"/>
      <c r="T35" s="224"/>
      <c r="U35" s="224"/>
      <c r="V35" s="224"/>
      <c r="W35" s="224"/>
      <c r="X35" s="224"/>
      <c r="Y35" s="224"/>
      <c r="Z35" s="224"/>
      <c r="AA35" s="224"/>
      <c r="AB35" s="224"/>
      <c r="AC35" s="224"/>
      <c r="AD35" s="224"/>
      <c r="AE35" s="224"/>
      <c r="AF35" s="224"/>
      <c r="AG35" s="224"/>
      <c r="AH35" s="224"/>
      <c r="AI35" s="224"/>
      <c r="AJ35" s="225"/>
      <c r="AK35" s="572"/>
      <c r="AL35" s="572"/>
      <c r="AM35" s="226"/>
    </row>
    <row r="36" spans="1:39" s="215" customFormat="1" ht="15">
      <c r="A36" s="221"/>
      <c r="B36" s="222"/>
      <c r="C36" s="222"/>
      <c r="D36" s="223"/>
      <c r="E36" s="224"/>
      <c r="F36" s="224"/>
      <c r="G36" s="224"/>
      <c r="H36" s="224"/>
      <c r="I36" s="224"/>
      <c r="J36" s="224"/>
      <c r="K36" s="224"/>
      <c r="L36" s="224"/>
      <c r="M36" s="224"/>
      <c r="N36" s="224"/>
      <c r="O36" s="224"/>
      <c r="P36" s="224"/>
      <c r="Q36" s="224"/>
      <c r="R36" s="224"/>
      <c r="S36" s="224"/>
      <c r="T36" s="224"/>
      <c r="U36" s="224"/>
      <c r="V36" s="224"/>
      <c r="W36" s="224"/>
      <c r="X36" s="224"/>
      <c r="Y36" s="224"/>
      <c r="Z36" s="224"/>
      <c r="AA36" s="224"/>
      <c r="AB36" s="224"/>
      <c r="AC36" s="224"/>
      <c r="AD36" s="224"/>
      <c r="AE36" s="224"/>
      <c r="AF36" s="224"/>
      <c r="AG36" s="224"/>
      <c r="AH36" s="224"/>
      <c r="AI36" s="224"/>
      <c r="AJ36" s="225"/>
      <c r="AK36" s="572"/>
      <c r="AL36" s="572"/>
      <c r="AM36" s="226"/>
    </row>
    <row r="37" spans="1:39" s="215" customFormat="1" ht="15">
      <c r="A37" s="221"/>
      <c r="B37" s="222"/>
      <c r="C37" s="222"/>
      <c r="D37" s="223"/>
      <c r="E37" s="224"/>
      <c r="F37" s="224"/>
      <c r="G37" s="224"/>
      <c r="H37" s="224"/>
      <c r="I37" s="224"/>
      <c r="J37" s="224"/>
      <c r="K37" s="224"/>
      <c r="L37" s="224"/>
      <c r="M37" s="224"/>
      <c r="N37" s="224"/>
      <c r="O37" s="224"/>
      <c r="P37" s="224"/>
      <c r="Q37" s="224"/>
      <c r="R37" s="224"/>
      <c r="S37" s="224"/>
      <c r="T37" s="224"/>
      <c r="U37" s="224"/>
      <c r="V37" s="224"/>
      <c r="W37" s="224"/>
      <c r="X37" s="224"/>
      <c r="Y37" s="224"/>
      <c r="Z37" s="224"/>
      <c r="AA37" s="224"/>
      <c r="AB37" s="224"/>
      <c r="AC37" s="224"/>
      <c r="AD37" s="224"/>
      <c r="AE37" s="224"/>
      <c r="AF37" s="224"/>
      <c r="AG37" s="224"/>
      <c r="AH37" s="224"/>
      <c r="AI37" s="224"/>
      <c r="AJ37" s="225"/>
      <c r="AK37" s="572"/>
      <c r="AL37" s="572"/>
      <c r="AM37" s="226"/>
    </row>
    <row r="38" spans="1:38" s="213" customFormat="1" ht="21.75" customHeight="1">
      <c r="A38" s="210"/>
      <c r="B38" s="306" t="s">
        <v>327</v>
      </c>
      <c r="C38" s="210"/>
      <c r="D38" s="204"/>
      <c r="E38" s="204"/>
      <c r="F38" s="204"/>
      <c r="G38" s="204"/>
      <c r="H38" s="204"/>
      <c r="I38" s="204"/>
      <c r="J38" s="204"/>
      <c r="K38" s="204"/>
      <c r="L38" s="204"/>
      <c r="M38" s="204"/>
      <c r="N38" s="204"/>
      <c r="O38" s="586" t="str">
        <f>Yaz(AJ38)</f>
        <v>DörtYüz</v>
      </c>
      <c r="P38" s="586"/>
      <c r="Q38" s="586"/>
      <c r="R38" s="586"/>
      <c r="S38" s="586"/>
      <c r="T38" s="586"/>
      <c r="U38" s="204"/>
      <c r="V38" s="304" t="s">
        <v>254</v>
      </c>
      <c r="W38" s="305"/>
      <c r="X38" s="305"/>
      <c r="Y38" s="305"/>
      <c r="Z38" s="305"/>
      <c r="AA38" s="305"/>
      <c r="AB38" s="305"/>
      <c r="AC38" s="204"/>
      <c r="AD38" s="204"/>
      <c r="AE38" s="204"/>
      <c r="AF38" s="204"/>
      <c r="AG38" s="204"/>
      <c r="AH38" s="204"/>
      <c r="AI38" s="215"/>
      <c r="AJ38" s="229">
        <v>400</v>
      </c>
      <c r="AK38" s="587">
        <v>100</v>
      </c>
      <c r="AL38" s="588"/>
    </row>
    <row r="39" spans="1:36" s="213" customFormat="1" ht="12" customHeight="1">
      <c r="A39" s="210"/>
      <c r="B39" s="227"/>
      <c r="C39" s="210"/>
      <c r="D39" s="204"/>
      <c r="E39" s="204"/>
      <c r="F39" s="204"/>
      <c r="G39" s="204"/>
      <c r="H39" s="204"/>
      <c r="I39" s="204"/>
      <c r="J39" s="204"/>
      <c r="K39" s="204"/>
      <c r="L39" s="204"/>
      <c r="M39" s="204"/>
      <c r="N39" s="204"/>
      <c r="O39" s="204"/>
      <c r="P39" s="204"/>
      <c r="Q39" s="204"/>
      <c r="R39" s="204"/>
      <c r="S39" s="204"/>
      <c r="T39" s="204"/>
      <c r="U39" s="204"/>
      <c r="V39" s="228"/>
      <c r="W39" s="204"/>
      <c r="X39" s="204"/>
      <c r="Y39" s="204"/>
      <c r="Z39" s="204"/>
      <c r="AA39" s="204"/>
      <c r="AB39" s="204"/>
      <c r="AC39" s="204"/>
      <c r="AD39" s="204"/>
      <c r="AE39" s="204"/>
      <c r="AF39" s="204"/>
      <c r="AG39" s="204"/>
      <c r="AH39" s="204"/>
      <c r="AI39" s="215"/>
      <c r="AJ39" s="230"/>
    </row>
    <row r="40" spans="1:36" s="213" customFormat="1" ht="15">
      <c r="A40" s="210"/>
      <c r="B40" s="231" t="s">
        <v>212</v>
      </c>
      <c r="C40" s="210"/>
      <c r="D40" s="204"/>
      <c r="E40" s="204"/>
      <c r="F40" s="204"/>
      <c r="G40" s="204"/>
      <c r="H40" s="204"/>
      <c r="I40" s="204"/>
      <c r="J40" s="204"/>
      <c r="K40" s="204"/>
      <c r="L40" s="204"/>
      <c r="M40" s="204"/>
      <c r="N40" s="204"/>
      <c r="O40" s="204"/>
      <c r="P40" s="204"/>
      <c r="Q40" s="204"/>
      <c r="R40" s="204"/>
      <c r="S40" s="204"/>
      <c r="T40" s="204"/>
      <c r="U40" s="204"/>
      <c r="V40" s="204"/>
      <c r="W40" s="204"/>
      <c r="X40" s="204"/>
      <c r="Y40" s="204"/>
      <c r="Z40" s="232"/>
      <c r="AA40" s="232"/>
      <c r="AB40" s="232" t="s">
        <v>213</v>
      </c>
      <c r="AC40" s="232"/>
      <c r="AD40" s="232"/>
      <c r="AE40" s="232"/>
      <c r="AF40" s="204"/>
      <c r="AG40" s="204"/>
      <c r="AH40" s="204"/>
      <c r="AI40" s="215"/>
      <c r="AJ40" s="230"/>
    </row>
    <row r="41" spans="1:36" s="213" customFormat="1" ht="15">
      <c r="A41" s="210"/>
      <c r="B41" s="511"/>
      <c r="C41" s="512">
        <v>42400</v>
      </c>
      <c r="D41" s="204"/>
      <c r="E41" s="204"/>
      <c r="F41" s="204"/>
      <c r="G41" s="204"/>
      <c r="H41" s="204"/>
      <c r="I41" s="204"/>
      <c r="J41" s="204"/>
      <c r="K41" s="204"/>
      <c r="L41" s="204"/>
      <c r="M41" s="204"/>
      <c r="N41" s="204"/>
      <c r="O41" s="204"/>
      <c r="P41" s="204"/>
      <c r="Q41" s="204"/>
      <c r="R41" s="204"/>
      <c r="S41" s="204"/>
      <c r="T41" s="204"/>
      <c r="U41" s="204"/>
      <c r="V41" s="204"/>
      <c r="W41" s="204"/>
      <c r="X41" s="204"/>
      <c r="Y41" s="204"/>
      <c r="Z41" s="204"/>
      <c r="AA41" s="204"/>
      <c r="AB41" s="204"/>
      <c r="AC41" s="235"/>
      <c r="AD41" s="589">
        <v>42400</v>
      </c>
      <c r="AE41" s="589"/>
      <c r="AF41" s="589"/>
      <c r="AG41" s="589"/>
      <c r="AH41" s="204"/>
      <c r="AI41" s="215"/>
      <c r="AJ41" s="230"/>
    </row>
    <row r="42" spans="1:36" s="213" customFormat="1" ht="15">
      <c r="A42" s="210"/>
      <c r="B42" s="236" t="s">
        <v>214</v>
      </c>
      <c r="C42" s="234" t="s">
        <v>277</v>
      </c>
      <c r="D42" s="204"/>
      <c r="E42" s="204"/>
      <c r="F42" s="204"/>
      <c r="G42" s="204"/>
      <c r="H42" s="204"/>
      <c r="I42" s="204"/>
      <c r="J42" s="204"/>
      <c r="K42" s="204"/>
      <c r="L42" s="204"/>
      <c r="M42" s="204"/>
      <c r="N42" s="204"/>
      <c r="O42" s="204"/>
      <c r="P42" s="204" t="s">
        <v>169</v>
      </c>
      <c r="Q42" s="204"/>
      <c r="R42" s="204"/>
      <c r="S42" s="204"/>
      <c r="T42" s="204"/>
      <c r="U42" s="204"/>
      <c r="V42" s="204"/>
      <c r="W42" s="204"/>
      <c r="X42" s="204"/>
      <c r="Y42" s="204"/>
      <c r="Z42" s="204"/>
      <c r="AA42" s="204"/>
      <c r="AB42" s="204"/>
      <c r="AC42" s="235" t="s">
        <v>215</v>
      </c>
      <c r="AD42" s="228" t="s">
        <v>204</v>
      </c>
      <c r="AE42" s="204"/>
      <c r="AF42" s="235"/>
      <c r="AG42" s="204"/>
      <c r="AH42" s="204"/>
      <c r="AI42" s="215"/>
      <c r="AJ42" s="230"/>
    </row>
    <row r="43" spans="1:36" s="213" customFormat="1" ht="15">
      <c r="A43" s="210"/>
      <c r="B43" s="233" t="s">
        <v>216</v>
      </c>
      <c r="C43" s="234" t="s">
        <v>97</v>
      </c>
      <c r="D43" s="204"/>
      <c r="E43" s="204"/>
      <c r="F43" s="204"/>
      <c r="G43" s="204"/>
      <c r="H43" s="204"/>
      <c r="I43" s="204"/>
      <c r="J43" s="204"/>
      <c r="K43" s="204"/>
      <c r="L43" s="204"/>
      <c r="M43" s="204"/>
      <c r="N43" s="204"/>
      <c r="O43" s="204"/>
      <c r="P43" s="204"/>
      <c r="Q43" s="204"/>
      <c r="R43" s="204"/>
      <c r="S43" s="204"/>
      <c r="T43" s="204"/>
      <c r="U43" s="204"/>
      <c r="V43" s="204"/>
      <c r="W43" s="204"/>
      <c r="X43" s="204"/>
      <c r="Y43" s="204"/>
      <c r="Z43" s="204"/>
      <c r="AA43" s="204"/>
      <c r="AB43" s="204"/>
      <c r="AC43" s="235" t="s">
        <v>77</v>
      </c>
      <c r="AD43" s="228" t="s">
        <v>205</v>
      </c>
      <c r="AE43" s="204"/>
      <c r="AF43" s="204"/>
      <c r="AG43" s="204"/>
      <c r="AH43" s="204"/>
      <c r="AI43" s="215"/>
      <c r="AJ43" s="230"/>
    </row>
    <row r="44" spans="1:36" s="213" customFormat="1" ht="15">
      <c r="A44" s="210"/>
      <c r="B44" s="235" t="s">
        <v>217</v>
      </c>
      <c r="C44" s="210"/>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35" t="s">
        <v>11</v>
      </c>
      <c r="AD44" s="235"/>
      <c r="AE44" s="204"/>
      <c r="AF44" s="204"/>
      <c r="AG44" s="204"/>
      <c r="AH44" s="204"/>
      <c r="AI44" s="215"/>
      <c r="AJ44" s="230"/>
    </row>
    <row r="45" spans="1:37" s="213" customFormat="1" ht="23.25" customHeight="1">
      <c r="A45" s="210"/>
      <c r="B45" s="330" t="s">
        <v>253</v>
      </c>
      <c r="C45" s="237"/>
      <c r="D45" s="204"/>
      <c r="E45" s="204"/>
      <c r="F45" s="204"/>
      <c r="G45" s="204"/>
      <c r="H45" s="204"/>
      <c r="I45" s="204"/>
      <c r="J45" s="204"/>
      <c r="K45" s="204"/>
      <c r="L45" s="204"/>
      <c r="M45" s="204"/>
      <c r="N45" s="204"/>
      <c r="O45" s="204"/>
      <c r="P45" s="204"/>
      <c r="Q45" s="204"/>
      <c r="R45" s="204"/>
      <c r="S45" s="204"/>
      <c r="T45" s="204"/>
      <c r="U45" s="204"/>
      <c r="V45" s="204"/>
      <c r="W45" s="204"/>
      <c r="X45" s="204"/>
      <c r="Y45" s="204"/>
      <c r="Z45" s="204"/>
      <c r="AA45" s="204"/>
      <c r="AB45" s="204"/>
      <c r="AC45" s="204"/>
      <c r="AD45" s="204"/>
      <c r="AE45" s="204"/>
      <c r="AF45" s="204"/>
      <c r="AG45" s="204"/>
      <c r="AH45" s="204"/>
      <c r="AI45" s="215"/>
      <c r="AJ45" s="230"/>
      <c r="AK45" s="230" t="s">
        <v>325</v>
      </c>
    </row>
    <row r="46" spans="1:2" ht="15">
      <c r="A46" s="238"/>
      <c r="B46" s="202" t="s">
        <v>299</v>
      </c>
    </row>
    <row r="47" spans="1:2" ht="15">
      <c r="A47" s="238"/>
      <c r="B47" s="329" t="s">
        <v>269</v>
      </c>
    </row>
  </sheetData>
  <sheetProtection/>
  <mergeCells count="39">
    <mergeCell ref="AD41:AG41"/>
    <mergeCell ref="AK35:AL35"/>
    <mergeCell ref="AK36:AL36"/>
    <mergeCell ref="AK29:AL29"/>
    <mergeCell ref="AK30:AL30"/>
    <mergeCell ref="AK31:AL31"/>
    <mergeCell ref="AK32:AL32"/>
    <mergeCell ref="AK33:AL33"/>
    <mergeCell ref="AK34:AL34"/>
    <mergeCell ref="AK21:AL21"/>
    <mergeCell ref="AK22:AL22"/>
    <mergeCell ref="AK23:AL23"/>
    <mergeCell ref="AK24:AL24"/>
    <mergeCell ref="O38:T38"/>
    <mergeCell ref="AK38:AL38"/>
    <mergeCell ref="AK37:AL37"/>
    <mergeCell ref="AK26:AL26"/>
    <mergeCell ref="AK27:AL27"/>
    <mergeCell ref="AK28:AL28"/>
    <mergeCell ref="AJ6:AL6"/>
    <mergeCell ref="AK7:AL7"/>
    <mergeCell ref="AK25:AL25"/>
    <mergeCell ref="AK14:AL14"/>
    <mergeCell ref="AK15:AL15"/>
    <mergeCell ref="AK16:AL16"/>
    <mergeCell ref="AK17:AL17"/>
    <mergeCell ref="AK18:AL18"/>
    <mergeCell ref="AK19:AL19"/>
    <mergeCell ref="AK20:AL20"/>
    <mergeCell ref="AK13:AL13"/>
    <mergeCell ref="AE4:AH4"/>
    <mergeCell ref="A5:D5"/>
    <mergeCell ref="E5:AJ5"/>
    <mergeCell ref="AK5:AL5"/>
    <mergeCell ref="AK8:AL8"/>
    <mergeCell ref="AK9:AL9"/>
    <mergeCell ref="AK10:AL10"/>
    <mergeCell ref="AK11:AL11"/>
    <mergeCell ref="AK12:AL12"/>
  </mergeCells>
  <conditionalFormatting sqref="AM8:AM37">
    <cfRule type="cellIs" priority="3" dxfId="2" operator="greaterThan">
      <formula>"&gt;0"</formula>
    </cfRule>
  </conditionalFormatting>
  <conditionalFormatting sqref="E8:AI37">
    <cfRule type="cellIs" priority="1" dxfId="1" operator="equal" stopIfTrue="1">
      <formula>"R"</formula>
    </cfRule>
    <cfRule type="cellIs" priority="2" dxfId="0" operator="equal" stopIfTrue="1">
      <formula>"İ"</formula>
    </cfRule>
  </conditionalFormatting>
  <printOptions horizontalCentered="1"/>
  <pageMargins left="0.31496062992125984" right="0.1968503937007874" top="0.5511811023622047" bottom="0.5511811023622047" header="0.5118110236220472" footer="0.31496062992125984"/>
  <pageSetup fitToHeight="1" fitToWidth="1" horizontalDpi="600" verticalDpi="600" orientation="landscape" paperSize="9" scale="69" r:id="rId3"/>
  <headerFooter>
    <oddHeader>&amp;CİSG UZMANI AYLIK ÇALIŞMA PUANTAJ CETVELİ</oddHeader>
  </headerFooter>
  <drawing r:id="rId2"/>
  <legacyDrawing r:id="rId1"/>
</worksheet>
</file>

<file path=xl/worksheets/sheet7.xml><?xml version="1.0" encoding="utf-8"?>
<worksheet xmlns="http://schemas.openxmlformats.org/spreadsheetml/2006/main" xmlns:r="http://schemas.openxmlformats.org/officeDocument/2006/relationships">
  <sheetPr codeName="Sayfa9">
    <tabColor indexed="11"/>
  </sheetPr>
  <dimension ref="A1:AM26"/>
  <sheetViews>
    <sheetView showGridLines="0" zoomScale="80" zoomScaleNormal="80" zoomScalePageLayoutView="0" workbookViewId="0" topLeftCell="A1">
      <pane ySplit="1" topLeftCell="A2" activePane="bottomLeft" state="frozen"/>
      <selection pane="topLeft" activeCell="A1" sqref="A1"/>
      <selection pane="bottomLeft" activeCell="F2" sqref="F2"/>
    </sheetView>
  </sheetViews>
  <sheetFormatPr defaultColWidth="13.7109375" defaultRowHeight="12.75"/>
  <cols>
    <col min="1" max="1" width="5.140625" style="0" customWidth="1"/>
    <col min="2" max="2" width="15.00390625" style="244" customWidth="1"/>
    <col min="3" max="3" width="25.00390625" style="0" customWidth="1"/>
    <col min="4" max="4" width="14.00390625" style="0" customWidth="1"/>
    <col min="5" max="5" width="38.7109375" style="0" customWidth="1"/>
    <col min="6" max="6" width="33.421875" style="0" customWidth="1"/>
    <col min="7" max="7" width="31.28125" style="89" customWidth="1"/>
    <col min="8" max="9" width="10.28125" style="89" customWidth="1"/>
    <col min="10" max="10" width="11.00390625" style="89" customWidth="1"/>
    <col min="11" max="11" width="9.28125" style="159" customWidth="1"/>
    <col min="12" max="12" width="10.57421875" style="159" customWidth="1"/>
    <col min="13" max="13" width="8.140625" style="159" customWidth="1"/>
    <col min="14" max="14" width="9.28125" style="159" customWidth="1"/>
    <col min="15" max="15" width="10.28125" style="159" customWidth="1"/>
    <col min="16" max="16" width="13.00390625" style="159" customWidth="1"/>
    <col min="17" max="16384" width="13.7109375" style="88" customWidth="1"/>
  </cols>
  <sheetData>
    <row r="1" spans="1:39" ht="64.5" customHeight="1">
      <c r="A1" s="249" t="s">
        <v>235</v>
      </c>
      <c r="B1" s="250" t="s">
        <v>198</v>
      </c>
      <c r="C1" s="249" t="s">
        <v>80</v>
      </c>
      <c r="D1" s="249" t="s">
        <v>99</v>
      </c>
      <c r="E1" s="323" t="s">
        <v>334</v>
      </c>
      <c r="F1" s="323" t="s">
        <v>272</v>
      </c>
      <c r="G1" s="324" t="s">
        <v>90</v>
      </c>
      <c r="H1" s="251" t="s">
        <v>222</v>
      </c>
      <c r="I1" s="252" t="s">
        <v>223</v>
      </c>
      <c r="J1" s="252" t="s">
        <v>224</v>
      </c>
      <c r="K1" s="252" t="s">
        <v>225</v>
      </c>
      <c r="L1" s="253" t="s">
        <v>92</v>
      </c>
      <c r="M1" s="252" t="s">
        <v>236</v>
      </c>
      <c r="N1" s="252" t="s">
        <v>9</v>
      </c>
      <c r="O1" s="252" t="s">
        <v>10</v>
      </c>
      <c r="P1" s="252" t="s">
        <v>93</v>
      </c>
      <c r="AM1" s="160">
        <v>0</v>
      </c>
    </row>
    <row r="2" spans="1:39" s="519" customFormat="1" ht="15">
      <c r="A2" s="239">
        <v>1</v>
      </c>
      <c r="B2" s="222">
        <v>12345678901</v>
      </c>
      <c r="C2" s="240" t="s">
        <v>329</v>
      </c>
      <c r="D2" s="241" t="s">
        <v>338</v>
      </c>
      <c r="E2" s="240"/>
      <c r="F2" s="225"/>
      <c r="G2" s="516"/>
      <c r="H2" s="225">
        <v>80</v>
      </c>
      <c r="I2" s="517">
        <v>200</v>
      </c>
      <c r="J2" s="517">
        <v>0.088817</v>
      </c>
      <c r="K2" s="518">
        <v>17.763399999999997</v>
      </c>
      <c r="L2" s="518">
        <v>1421.07</v>
      </c>
      <c r="M2" s="518">
        <v>0</v>
      </c>
      <c r="N2" s="518">
        <v>10.79</v>
      </c>
      <c r="O2" s="518">
        <v>10.79</v>
      </c>
      <c r="P2" s="518">
        <v>1410.28</v>
      </c>
      <c r="AM2" s="520"/>
    </row>
    <row r="3" spans="1:39" s="519" customFormat="1" ht="15">
      <c r="A3" s="221">
        <v>2</v>
      </c>
      <c r="B3" s="222">
        <v>12345678902</v>
      </c>
      <c r="C3" s="240" t="s">
        <v>330</v>
      </c>
      <c r="D3" s="241" t="s">
        <v>339</v>
      </c>
      <c r="E3" s="240"/>
      <c r="F3" s="225"/>
      <c r="G3" s="516"/>
      <c r="H3" s="225">
        <v>80</v>
      </c>
      <c r="I3" s="517">
        <v>200</v>
      </c>
      <c r="J3" s="517">
        <v>0.088817</v>
      </c>
      <c r="K3" s="518">
        <v>17.763399999999997</v>
      </c>
      <c r="L3" s="518">
        <v>1421.07</v>
      </c>
      <c r="M3" s="518">
        <v>0</v>
      </c>
      <c r="N3" s="518">
        <v>10.79</v>
      </c>
      <c r="O3" s="518">
        <v>10.79</v>
      </c>
      <c r="P3" s="518">
        <v>1410.28</v>
      </c>
      <c r="AM3" s="520"/>
    </row>
    <row r="4" spans="1:39" s="519" customFormat="1" ht="15">
      <c r="A4" s="221">
        <v>3</v>
      </c>
      <c r="B4" s="222">
        <v>12345678903</v>
      </c>
      <c r="C4" s="240" t="s">
        <v>331</v>
      </c>
      <c r="D4" s="241" t="s">
        <v>340</v>
      </c>
      <c r="E4" s="240"/>
      <c r="F4" s="225"/>
      <c r="G4" s="516"/>
      <c r="H4" s="225">
        <v>80</v>
      </c>
      <c r="I4" s="517">
        <v>200</v>
      </c>
      <c r="J4" s="517">
        <v>0.088817</v>
      </c>
      <c r="K4" s="518">
        <v>17.763399999999997</v>
      </c>
      <c r="L4" s="518">
        <v>1421.07</v>
      </c>
      <c r="M4" s="518">
        <v>0</v>
      </c>
      <c r="N4" s="518">
        <v>10.79</v>
      </c>
      <c r="O4" s="518">
        <v>10.79</v>
      </c>
      <c r="P4" s="518">
        <v>1410.28</v>
      </c>
      <c r="AM4" s="520"/>
    </row>
    <row r="5" spans="1:39" s="519" customFormat="1" ht="15">
      <c r="A5" s="221">
        <v>4</v>
      </c>
      <c r="B5" s="222">
        <v>12345678904</v>
      </c>
      <c r="C5" s="240" t="s">
        <v>332</v>
      </c>
      <c r="D5" s="241" t="s">
        <v>341</v>
      </c>
      <c r="E5" s="240"/>
      <c r="F5" s="225"/>
      <c r="G5" s="516"/>
      <c r="H5" s="225">
        <v>80</v>
      </c>
      <c r="I5" s="517">
        <v>200</v>
      </c>
      <c r="J5" s="517">
        <v>0.088817</v>
      </c>
      <c r="K5" s="518">
        <v>17.763399999999997</v>
      </c>
      <c r="L5" s="518">
        <v>1421.07</v>
      </c>
      <c r="M5" s="518">
        <v>0</v>
      </c>
      <c r="N5" s="518">
        <v>10.79</v>
      </c>
      <c r="O5" s="518">
        <v>10.79</v>
      </c>
      <c r="P5" s="518">
        <v>1410.28</v>
      </c>
      <c r="AM5" s="520"/>
    </row>
    <row r="6" spans="1:39" s="519" customFormat="1" ht="15">
      <c r="A6" s="221">
        <v>5</v>
      </c>
      <c r="B6" s="222">
        <v>12345678905</v>
      </c>
      <c r="C6" s="240" t="s">
        <v>333</v>
      </c>
      <c r="D6" s="241" t="s">
        <v>342</v>
      </c>
      <c r="E6" s="240"/>
      <c r="F6" s="225"/>
      <c r="G6" s="516"/>
      <c r="H6" s="225">
        <v>80</v>
      </c>
      <c r="I6" s="517">
        <v>200</v>
      </c>
      <c r="J6" s="517">
        <v>0.088817</v>
      </c>
      <c r="K6" s="518">
        <v>17.763399999999997</v>
      </c>
      <c r="L6" s="518">
        <v>1421.07</v>
      </c>
      <c r="M6" s="518">
        <v>0</v>
      </c>
      <c r="N6" s="518">
        <v>10.79</v>
      </c>
      <c r="O6" s="518">
        <v>10.79</v>
      </c>
      <c r="P6" s="518">
        <v>1410.28</v>
      </c>
      <c r="AM6" s="520"/>
    </row>
    <row r="7" spans="1:39" s="519" customFormat="1" ht="15">
      <c r="A7" s="225"/>
      <c r="B7" s="222"/>
      <c r="C7" s="240"/>
      <c r="D7" s="240"/>
      <c r="E7" s="240"/>
      <c r="F7" s="521"/>
      <c r="G7" s="516"/>
      <c r="H7" s="225"/>
      <c r="I7" s="517"/>
      <c r="J7" s="517"/>
      <c r="K7" s="518"/>
      <c r="L7" s="518"/>
      <c r="M7" s="518"/>
      <c r="N7" s="518"/>
      <c r="O7" s="518"/>
      <c r="P7" s="518"/>
      <c r="AM7" s="520"/>
    </row>
    <row r="8" spans="1:39" s="519" customFormat="1" ht="15">
      <c r="A8" s="225"/>
      <c r="B8" s="222"/>
      <c r="C8" s="240"/>
      <c r="D8" s="240"/>
      <c r="E8" s="240"/>
      <c r="F8" s="521"/>
      <c r="G8" s="516"/>
      <c r="H8" s="225"/>
      <c r="I8" s="517"/>
      <c r="J8" s="517"/>
      <c r="K8" s="518"/>
      <c r="L8" s="518"/>
      <c r="M8" s="518"/>
      <c r="N8" s="518"/>
      <c r="O8" s="518"/>
      <c r="P8" s="518"/>
      <c r="AM8" s="520"/>
    </row>
    <row r="9" spans="1:39" s="519" customFormat="1" ht="15">
      <c r="A9" s="225"/>
      <c r="B9" s="222"/>
      <c r="C9" s="240"/>
      <c r="D9" s="240"/>
      <c r="E9" s="240"/>
      <c r="F9" s="521"/>
      <c r="G9" s="516"/>
      <c r="H9" s="225"/>
      <c r="I9" s="517"/>
      <c r="J9" s="517"/>
      <c r="K9" s="518"/>
      <c r="L9" s="518"/>
      <c r="M9" s="518"/>
      <c r="N9" s="518"/>
      <c r="O9" s="518"/>
      <c r="P9" s="518"/>
      <c r="AM9" s="520"/>
    </row>
    <row r="10" spans="1:39" s="519" customFormat="1" ht="15">
      <c r="A10" s="225"/>
      <c r="B10" s="222"/>
      <c r="C10" s="240"/>
      <c r="D10" s="240"/>
      <c r="E10" s="240"/>
      <c r="F10" s="521"/>
      <c r="G10" s="516"/>
      <c r="H10" s="225"/>
      <c r="I10" s="517"/>
      <c r="J10" s="517"/>
      <c r="K10" s="518"/>
      <c r="L10" s="518"/>
      <c r="M10" s="518"/>
      <c r="N10" s="518"/>
      <c r="O10" s="518"/>
      <c r="P10" s="518"/>
      <c r="AM10" s="520"/>
    </row>
    <row r="11" spans="1:39" s="519" customFormat="1" ht="15">
      <c r="A11" s="222"/>
      <c r="B11" s="222"/>
      <c r="C11" s="240"/>
      <c r="D11" s="240"/>
      <c r="E11" s="240"/>
      <c r="F11" s="521"/>
      <c r="G11" s="516"/>
      <c r="H11" s="225"/>
      <c r="I11" s="517"/>
      <c r="J11" s="517"/>
      <c r="K11" s="518"/>
      <c r="L11" s="518"/>
      <c r="M11" s="518"/>
      <c r="N11" s="518"/>
      <c r="O11" s="518"/>
      <c r="P11" s="518"/>
      <c r="AM11" s="520"/>
    </row>
    <row r="12" spans="1:39" s="519" customFormat="1" ht="15">
      <c r="A12" s="225"/>
      <c r="B12" s="222"/>
      <c r="C12" s="222"/>
      <c r="D12" s="222"/>
      <c r="E12" s="222"/>
      <c r="F12" s="522"/>
      <c r="G12" s="516"/>
      <c r="H12" s="523"/>
      <c r="I12" s="517"/>
      <c r="J12" s="517"/>
      <c r="K12" s="518"/>
      <c r="L12" s="518"/>
      <c r="M12" s="518"/>
      <c r="N12" s="518"/>
      <c r="O12" s="518"/>
      <c r="P12" s="518"/>
      <c r="AM12" s="520"/>
    </row>
    <row r="13" spans="1:39" s="519" customFormat="1" ht="15">
      <c r="A13" s="225"/>
      <c r="B13" s="222"/>
      <c r="C13" s="222"/>
      <c r="D13" s="222"/>
      <c r="E13" s="222"/>
      <c r="F13" s="522"/>
      <c r="G13" s="516"/>
      <c r="H13" s="523"/>
      <c r="I13" s="517"/>
      <c r="J13" s="517"/>
      <c r="K13" s="518"/>
      <c r="L13" s="518"/>
      <c r="M13" s="518"/>
      <c r="N13" s="518"/>
      <c r="O13" s="518"/>
      <c r="P13" s="518"/>
      <c r="AM13" s="520"/>
    </row>
    <row r="14" spans="1:39" s="519" customFormat="1" ht="15">
      <c r="A14" s="225"/>
      <c r="B14" s="222"/>
      <c r="C14" s="222"/>
      <c r="D14" s="222"/>
      <c r="E14" s="222"/>
      <c r="F14" s="522"/>
      <c r="G14" s="516"/>
      <c r="H14" s="523"/>
      <c r="I14" s="517"/>
      <c r="J14" s="517"/>
      <c r="K14" s="518"/>
      <c r="L14" s="518"/>
      <c r="M14" s="518"/>
      <c r="N14" s="518"/>
      <c r="O14" s="518"/>
      <c r="P14" s="518"/>
      <c r="AM14" s="520"/>
    </row>
    <row r="15" spans="1:39" s="519" customFormat="1" ht="15">
      <c r="A15" s="225"/>
      <c r="B15" s="222"/>
      <c r="C15" s="222"/>
      <c r="D15" s="222"/>
      <c r="E15" s="222"/>
      <c r="F15" s="522"/>
      <c r="G15" s="516"/>
      <c r="H15" s="523"/>
      <c r="I15" s="517"/>
      <c r="J15" s="517"/>
      <c r="K15" s="518"/>
      <c r="L15" s="518"/>
      <c r="M15" s="518"/>
      <c r="N15" s="518"/>
      <c r="O15" s="518"/>
      <c r="P15" s="518"/>
      <c r="AM15" s="520"/>
    </row>
    <row r="16" spans="1:39" s="519" customFormat="1" ht="15">
      <c r="A16" s="225"/>
      <c r="B16" s="222"/>
      <c r="C16" s="222"/>
      <c r="D16" s="222"/>
      <c r="E16" s="222"/>
      <c r="F16" s="522"/>
      <c r="G16" s="516"/>
      <c r="H16" s="523"/>
      <c r="I16" s="517"/>
      <c r="J16" s="517"/>
      <c r="K16" s="518"/>
      <c r="L16" s="518"/>
      <c r="M16" s="518"/>
      <c r="N16" s="518"/>
      <c r="O16" s="518"/>
      <c r="P16" s="518"/>
      <c r="AM16" s="520"/>
    </row>
    <row r="17" spans="1:39" s="519" customFormat="1" ht="15">
      <c r="A17" s="222"/>
      <c r="B17" s="222"/>
      <c r="C17" s="222"/>
      <c r="D17" s="222"/>
      <c r="E17" s="222"/>
      <c r="F17" s="522"/>
      <c r="G17" s="516"/>
      <c r="H17" s="523"/>
      <c r="I17" s="517"/>
      <c r="J17" s="517"/>
      <c r="K17" s="518"/>
      <c r="L17" s="518"/>
      <c r="M17" s="518"/>
      <c r="N17" s="518"/>
      <c r="O17" s="518"/>
      <c r="P17" s="518"/>
      <c r="AM17" s="520">
        <v>0</v>
      </c>
    </row>
    <row r="18" spans="1:39" s="519" customFormat="1" ht="15">
      <c r="A18" s="222"/>
      <c r="B18" s="222"/>
      <c r="C18" s="222"/>
      <c r="D18" s="222"/>
      <c r="E18" s="222"/>
      <c r="F18" s="522"/>
      <c r="G18" s="516"/>
      <c r="H18" s="523"/>
      <c r="I18" s="517"/>
      <c r="J18" s="517"/>
      <c r="K18" s="518"/>
      <c r="L18" s="518"/>
      <c r="M18" s="518"/>
      <c r="N18" s="518"/>
      <c r="O18" s="518"/>
      <c r="P18" s="518"/>
      <c r="AM18" s="520">
        <v>0</v>
      </c>
    </row>
    <row r="19" spans="1:39" s="519" customFormat="1" ht="15">
      <c r="A19" s="222"/>
      <c r="B19" s="222"/>
      <c r="C19" s="222"/>
      <c r="D19" s="222"/>
      <c r="E19" s="222"/>
      <c r="F19" s="522"/>
      <c r="G19" s="516"/>
      <c r="H19" s="523"/>
      <c r="I19" s="517"/>
      <c r="J19" s="517"/>
      <c r="K19" s="518"/>
      <c r="L19" s="518"/>
      <c r="M19" s="518"/>
      <c r="N19" s="518"/>
      <c r="O19" s="518"/>
      <c r="P19" s="518"/>
      <c r="AM19" s="520">
        <v>0</v>
      </c>
    </row>
    <row r="20" spans="1:39" s="519" customFormat="1" ht="15">
      <c r="A20" s="222"/>
      <c r="B20" s="222"/>
      <c r="C20" s="222"/>
      <c r="D20" s="222"/>
      <c r="E20" s="222"/>
      <c r="F20" s="522"/>
      <c r="G20" s="516"/>
      <c r="H20" s="523"/>
      <c r="I20" s="517"/>
      <c r="J20" s="517"/>
      <c r="K20" s="518"/>
      <c r="L20" s="518"/>
      <c r="M20" s="518"/>
      <c r="N20" s="518"/>
      <c r="O20" s="518"/>
      <c r="P20" s="518"/>
      <c r="AM20" s="520">
        <v>0</v>
      </c>
    </row>
    <row r="21" spans="1:39" s="519" customFormat="1" ht="15">
      <c r="A21" s="222"/>
      <c r="B21" s="222"/>
      <c r="C21" s="222"/>
      <c r="D21" s="222"/>
      <c r="E21" s="222"/>
      <c r="F21" s="522"/>
      <c r="G21" s="516"/>
      <c r="H21" s="523"/>
      <c r="I21" s="517"/>
      <c r="J21" s="517"/>
      <c r="K21" s="518"/>
      <c r="L21" s="518"/>
      <c r="M21" s="518"/>
      <c r="N21" s="518"/>
      <c r="O21" s="518"/>
      <c r="P21" s="518"/>
      <c r="AM21" s="520">
        <v>0</v>
      </c>
    </row>
    <row r="22" spans="1:39" s="519" customFormat="1" ht="15">
      <c r="A22" s="222"/>
      <c r="B22" s="222"/>
      <c r="C22" s="222"/>
      <c r="D22" s="222"/>
      <c r="E22" s="222"/>
      <c r="F22" s="522"/>
      <c r="G22" s="516"/>
      <c r="H22" s="523"/>
      <c r="I22" s="517"/>
      <c r="J22" s="517"/>
      <c r="K22" s="518"/>
      <c r="L22" s="518"/>
      <c r="M22" s="518"/>
      <c r="N22" s="518"/>
      <c r="O22" s="518"/>
      <c r="P22" s="518"/>
      <c r="AM22" s="520">
        <v>0</v>
      </c>
    </row>
    <row r="23" spans="1:39" s="519" customFormat="1" ht="15">
      <c r="A23" s="222"/>
      <c r="B23" s="222"/>
      <c r="C23" s="222"/>
      <c r="D23" s="222"/>
      <c r="E23" s="222"/>
      <c r="F23" s="522"/>
      <c r="G23" s="516"/>
      <c r="H23" s="523"/>
      <c r="I23" s="517"/>
      <c r="J23" s="517"/>
      <c r="K23" s="518"/>
      <c r="L23" s="518"/>
      <c r="M23" s="518"/>
      <c r="N23" s="518"/>
      <c r="O23" s="518"/>
      <c r="P23" s="518"/>
      <c r="AM23" s="520">
        <v>0</v>
      </c>
    </row>
    <row r="24" spans="1:39" s="519" customFormat="1" ht="15">
      <c r="A24" s="222"/>
      <c r="B24" s="222"/>
      <c r="C24" s="222"/>
      <c r="D24" s="222"/>
      <c r="E24" s="222"/>
      <c r="F24" s="522"/>
      <c r="G24" s="516"/>
      <c r="H24" s="523"/>
      <c r="I24" s="517"/>
      <c r="J24" s="517"/>
      <c r="K24" s="518"/>
      <c r="L24" s="518"/>
      <c r="M24" s="518"/>
      <c r="N24" s="518"/>
      <c r="O24" s="518"/>
      <c r="P24" s="518"/>
      <c r="AM24" s="520">
        <v>0</v>
      </c>
    </row>
    <row r="25" spans="1:39" s="519" customFormat="1" ht="15">
      <c r="A25" s="222"/>
      <c r="B25" s="222"/>
      <c r="C25" s="222"/>
      <c r="D25" s="222"/>
      <c r="E25" s="222"/>
      <c r="F25" s="522"/>
      <c r="G25" s="516"/>
      <c r="H25" s="523"/>
      <c r="I25" s="517"/>
      <c r="J25" s="517"/>
      <c r="K25" s="518"/>
      <c r="L25" s="518"/>
      <c r="M25" s="518"/>
      <c r="N25" s="518"/>
      <c r="O25" s="518"/>
      <c r="P25" s="518"/>
      <c r="AM25" s="520">
        <v>0</v>
      </c>
    </row>
    <row r="26" spans="1:39" s="519" customFormat="1" ht="15">
      <c r="A26" s="222"/>
      <c r="B26" s="222"/>
      <c r="C26" s="222"/>
      <c r="D26" s="222"/>
      <c r="E26" s="222"/>
      <c r="F26" s="522"/>
      <c r="G26" s="516"/>
      <c r="H26" s="523"/>
      <c r="I26" s="517"/>
      <c r="J26" s="517"/>
      <c r="K26" s="518"/>
      <c r="L26" s="518"/>
      <c r="M26" s="518"/>
      <c r="N26" s="518"/>
      <c r="O26" s="518"/>
      <c r="P26" s="518"/>
      <c r="AM26" s="520">
        <v>0</v>
      </c>
    </row>
  </sheetData>
  <sheetProtection/>
  <dataValidations count="1">
    <dataValidation type="textLength" allowBlank="1" showInputMessage="1" showErrorMessage="1" errorTitle="HATA !" error="IBAN NO 26 KARAKTERDİR. NOKSAN/FAZLA DEĞER GİRDİNİZ." sqref="I2:J26 G2:G26">
      <formula1>26</formula1>
      <formula2>26</formula2>
    </dataValidation>
  </dataValidations>
  <printOptions horizontalCentered="1"/>
  <pageMargins left="0.35433070866141736" right="0.15748031496062992" top="0.7874015748031497" bottom="0.7874015748031497" header="0.5118110236220472" footer="0.5118110236220472"/>
  <pageSetup blackAndWhite="1" horizontalDpi="600" verticalDpi="600" orientation="landscape" paperSize="9" scale="90" r:id="rId3"/>
  <headerFooter alignWithMargins="0">
    <oddHeader>&amp;CÖĞRENCİ LİSTESİ</oddHeader>
    <oddFooter>&amp;CSayfa &amp;P / &amp;N</oddFooter>
  </headerFooter>
  <drawing r:id="rId2"/>
  <legacyDrawing r:id="rId1"/>
</worksheet>
</file>

<file path=xl/worksheets/sheet8.xml><?xml version="1.0" encoding="utf-8"?>
<worksheet xmlns="http://schemas.openxmlformats.org/spreadsheetml/2006/main" xmlns:r="http://schemas.openxmlformats.org/officeDocument/2006/relationships">
  <sheetPr codeName="Sayfa3">
    <tabColor indexed="11"/>
  </sheetPr>
  <dimension ref="A1:S50"/>
  <sheetViews>
    <sheetView showGridLines="0" zoomScalePageLayoutView="0" workbookViewId="0" topLeftCell="A1">
      <selection activeCell="A8" sqref="A8"/>
    </sheetView>
  </sheetViews>
  <sheetFormatPr defaultColWidth="4.7109375" defaultRowHeight="12.75"/>
  <cols>
    <col min="1" max="1" width="5.57421875" style="4" customWidth="1"/>
    <col min="2" max="2" width="16.28125" style="4" customWidth="1"/>
    <col min="3" max="3" width="25.7109375" style="4" customWidth="1"/>
    <col min="4" max="4" width="16.28125" style="4" customWidth="1"/>
    <col min="5" max="5" width="8.7109375" style="4" customWidth="1"/>
    <col min="6" max="6" width="10.421875" style="4" customWidth="1"/>
    <col min="7" max="8" width="8.140625" style="4" customWidth="1"/>
    <col min="9" max="9" width="12.140625" style="4" customWidth="1"/>
    <col min="10" max="10" width="9.140625" style="4" customWidth="1"/>
    <col min="11" max="11" width="8.7109375" style="4" customWidth="1"/>
    <col min="12" max="12" width="10.28125" style="4" customWidth="1"/>
    <col min="13" max="13" width="12.7109375" style="9" customWidth="1"/>
    <col min="14" max="15" width="3.140625" style="4" customWidth="1"/>
    <col min="16" max="16" width="3.28125" style="4" customWidth="1"/>
    <col min="17" max="17" width="3.421875" style="4" customWidth="1"/>
    <col min="18" max="16384" width="4.7109375" style="4" customWidth="1"/>
  </cols>
  <sheetData>
    <row r="1" spans="1:19" s="3" customFormat="1" ht="18">
      <c r="A1" s="590"/>
      <c r="B1" s="590"/>
      <c r="C1" s="590"/>
      <c r="D1" s="590"/>
      <c r="E1" s="590"/>
      <c r="F1" s="590"/>
      <c r="G1" s="590"/>
      <c r="H1" s="590"/>
      <c r="I1" s="590"/>
      <c r="J1" s="590"/>
      <c r="K1" s="590"/>
      <c r="L1" s="590"/>
      <c r="M1" s="590"/>
      <c r="N1" s="590"/>
      <c r="O1" s="590"/>
      <c r="P1" s="590"/>
      <c r="Q1" s="590"/>
      <c r="R1" s="2"/>
      <c r="S1" s="2"/>
    </row>
    <row r="2" spans="1:19" ht="12.75">
      <c r="A2" s="10"/>
      <c r="B2" s="10" t="s">
        <v>281</v>
      </c>
      <c r="C2" s="10" t="s">
        <v>241</v>
      </c>
      <c r="D2" s="10"/>
      <c r="E2" s="10"/>
      <c r="F2" s="10"/>
      <c r="G2" s="10"/>
      <c r="H2" s="10"/>
      <c r="I2" s="10"/>
      <c r="J2" s="10"/>
      <c r="K2" s="10"/>
      <c r="L2" s="10"/>
      <c r="M2" s="154"/>
      <c r="N2" s="10" t="s">
        <v>72</v>
      </c>
      <c r="O2" s="10"/>
      <c r="P2" s="10">
        <v>1</v>
      </c>
      <c r="Q2" s="10"/>
      <c r="R2" s="1"/>
      <c r="S2" s="1"/>
    </row>
    <row r="3" spans="1:19" ht="12.75">
      <c r="A3" s="10"/>
      <c r="B3" s="10" t="s">
        <v>282</v>
      </c>
      <c r="C3" s="10" t="s">
        <v>242</v>
      </c>
      <c r="D3" s="10"/>
      <c r="E3" s="10"/>
      <c r="F3" s="10"/>
      <c r="G3" s="10"/>
      <c r="H3" s="10"/>
      <c r="I3" s="10"/>
      <c r="J3" s="10"/>
      <c r="K3" s="10"/>
      <c r="L3" s="10"/>
      <c r="M3" s="154"/>
      <c r="N3" s="10"/>
      <c r="O3" s="10"/>
      <c r="P3" s="10"/>
      <c r="Q3" s="10"/>
      <c r="R3" s="1"/>
      <c r="S3" s="1"/>
    </row>
    <row r="4" spans="1:19" s="11" customFormat="1" ht="15.75" customHeight="1">
      <c r="A4" s="10"/>
      <c r="B4" s="10"/>
      <c r="C4" s="10"/>
      <c r="D4" s="10"/>
      <c r="E4" s="10"/>
      <c r="F4" s="10"/>
      <c r="G4" s="10"/>
      <c r="H4" s="10"/>
      <c r="I4" s="10"/>
      <c r="J4" s="10"/>
      <c r="K4" s="10"/>
      <c r="L4" s="10"/>
      <c r="M4" s="262" t="s">
        <v>69</v>
      </c>
      <c r="N4" s="263"/>
      <c r="O4" s="264"/>
      <c r="P4" s="255">
        <v>0</v>
      </c>
      <c r="Q4" s="255">
        <v>1</v>
      </c>
      <c r="R4" s="10"/>
      <c r="S4" s="10"/>
    </row>
    <row r="5" spans="1:19" s="11" customFormat="1" ht="18" customHeight="1">
      <c r="A5" s="594" t="s">
        <v>84</v>
      </c>
      <c r="B5" s="596" t="s">
        <v>238</v>
      </c>
      <c r="C5" s="597"/>
      <c r="D5" s="598"/>
      <c r="E5" s="596" t="s">
        <v>250</v>
      </c>
      <c r="F5" s="597"/>
      <c r="G5" s="597"/>
      <c r="H5" s="597"/>
      <c r="I5" s="598"/>
      <c r="J5" s="591" t="s">
        <v>8</v>
      </c>
      <c r="K5" s="592"/>
      <c r="L5" s="593"/>
      <c r="M5" s="254" t="s">
        <v>68</v>
      </c>
      <c r="N5" s="255">
        <v>2</v>
      </c>
      <c r="O5" s="255">
        <v>0</v>
      </c>
      <c r="P5" s="255">
        <v>1</v>
      </c>
      <c r="Q5" s="255">
        <v>6</v>
      </c>
      <c r="R5" s="10"/>
      <c r="S5" s="10"/>
    </row>
    <row r="6" spans="1:19" s="11" customFormat="1" ht="42" customHeight="1">
      <c r="A6" s="595"/>
      <c r="B6" s="256" t="s">
        <v>198</v>
      </c>
      <c r="C6" s="256" t="s">
        <v>73</v>
      </c>
      <c r="D6" s="256" t="s">
        <v>185</v>
      </c>
      <c r="E6" s="257" t="s">
        <v>223</v>
      </c>
      <c r="F6" s="257" t="s">
        <v>224</v>
      </c>
      <c r="G6" s="257" t="s">
        <v>225</v>
      </c>
      <c r="H6" s="258" t="s">
        <v>239</v>
      </c>
      <c r="I6" s="255" t="s">
        <v>13</v>
      </c>
      <c r="J6" s="258" t="s">
        <v>240</v>
      </c>
      <c r="K6" s="258" t="s">
        <v>9</v>
      </c>
      <c r="L6" s="258" t="s">
        <v>10</v>
      </c>
      <c r="M6" s="258" t="s">
        <v>251</v>
      </c>
      <c r="N6" s="259"/>
      <c r="O6" s="260"/>
      <c r="P6" s="260"/>
      <c r="Q6" s="261"/>
      <c r="R6" s="10"/>
      <c r="S6" s="10"/>
    </row>
    <row r="7" spans="1:19" ht="14.25" customHeight="1">
      <c r="A7" s="18"/>
      <c r="B7" s="19"/>
      <c r="C7" s="152" t="s">
        <v>81</v>
      </c>
      <c r="D7" s="153"/>
      <c r="E7" s="40"/>
      <c r="F7" s="41"/>
      <c r="G7" s="41"/>
      <c r="H7" s="42">
        <v>0</v>
      </c>
      <c r="I7" s="43">
        <v>0</v>
      </c>
      <c r="J7" s="43">
        <v>0</v>
      </c>
      <c r="K7" s="43">
        <v>0</v>
      </c>
      <c r="L7" s="43">
        <v>0</v>
      </c>
      <c r="M7" s="43">
        <v>0</v>
      </c>
      <c r="N7" s="20"/>
      <c r="O7" s="21"/>
      <c r="P7" s="21"/>
      <c r="Q7" s="22"/>
      <c r="R7" s="1"/>
      <c r="S7" s="1"/>
    </row>
    <row r="8" spans="1:19" ht="13.5" customHeight="1">
      <c r="A8" s="5">
        <v>1</v>
      </c>
      <c r="B8" s="294">
        <v>12345678901</v>
      </c>
      <c r="C8" s="148" t="s">
        <v>329</v>
      </c>
      <c r="D8" s="148" t="s">
        <v>273</v>
      </c>
      <c r="E8" s="245">
        <v>200</v>
      </c>
      <c r="F8" s="7">
        <v>0.088817</v>
      </c>
      <c r="G8" s="7">
        <v>17.763399999999997</v>
      </c>
      <c r="H8" s="7">
        <v>80</v>
      </c>
      <c r="I8" s="8">
        <v>1421.07</v>
      </c>
      <c r="J8" s="6">
        <v>0</v>
      </c>
      <c r="K8" s="6">
        <v>10.79</v>
      </c>
      <c r="L8" s="6">
        <v>10.79</v>
      </c>
      <c r="M8" s="6">
        <v>1410.28</v>
      </c>
      <c r="N8" s="599"/>
      <c r="O8" s="600"/>
      <c r="P8" s="600"/>
      <c r="Q8" s="601"/>
      <c r="R8" s="1"/>
      <c r="S8" s="1"/>
    </row>
    <row r="9" spans="1:19" ht="13.5" customHeight="1">
      <c r="A9" s="5">
        <v>2</v>
      </c>
      <c r="B9" s="294">
        <v>12345678902</v>
      </c>
      <c r="C9" s="148" t="s">
        <v>330</v>
      </c>
      <c r="D9" s="148" t="s">
        <v>273</v>
      </c>
      <c r="E9" s="245">
        <v>200</v>
      </c>
      <c r="F9" s="7">
        <v>0.088817</v>
      </c>
      <c r="G9" s="7">
        <v>17.763399999999997</v>
      </c>
      <c r="H9" s="7">
        <v>80</v>
      </c>
      <c r="I9" s="8">
        <v>1421.07</v>
      </c>
      <c r="J9" s="6">
        <v>0</v>
      </c>
      <c r="K9" s="6">
        <v>10.79</v>
      </c>
      <c r="L9" s="6">
        <v>10.79</v>
      </c>
      <c r="M9" s="6">
        <v>1410.28</v>
      </c>
      <c r="N9" s="599"/>
      <c r="O9" s="600"/>
      <c r="P9" s="600"/>
      <c r="Q9" s="601"/>
      <c r="R9" s="1"/>
      <c r="S9" s="1"/>
    </row>
    <row r="10" spans="1:19" ht="13.5" customHeight="1">
      <c r="A10" s="5">
        <v>3</v>
      </c>
      <c r="B10" s="294">
        <v>12345678903</v>
      </c>
      <c r="C10" s="148" t="s">
        <v>331</v>
      </c>
      <c r="D10" s="148" t="s">
        <v>273</v>
      </c>
      <c r="E10" s="245">
        <v>200</v>
      </c>
      <c r="F10" s="7">
        <v>0.088817</v>
      </c>
      <c r="G10" s="7">
        <v>17.763399999999997</v>
      </c>
      <c r="H10" s="7">
        <v>80</v>
      </c>
      <c r="I10" s="8">
        <v>1421.07</v>
      </c>
      <c r="J10" s="6">
        <v>0</v>
      </c>
      <c r="K10" s="6">
        <v>10.79</v>
      </c>
      <c r="L10" s="6">
        <v>10.79</v>
      </c>
      <c r="M10" s="6">
        <v>1410.28</v>
      </c>
      <c r="N10" s="599"/>
      <c r="O10" s="600"/>
      <c r="P10" s="600"/>
      <c r="Q10" s="601"/>
      <c r="R10" s="1"/>
      <c r="S10" s="1"/>
    </row>
    <row r="11" spans="1:19" ht="13.5" customHeight="1">
      <c r="A11" s="5">
        <v>4</v>
      </c>
      <c r="B11" s="294">
        <v>12345678904</v>
      </c>
      <c r="C11" s="148" t="s">
        <v>332</v>
      </c>
      <c r="D11" s="148" t="s">
        <v>273</v>
      </c>
      <c r="E11" s="245">
        <v>200</v>
      </c>
      <c r="F11" s="7">
        <v>0.088817</v>
      </c>
      <c r="G11" s="7">
        <v>17.763399999999997</v>
      </c>
      <c r="H11" s="7">
        <v>80</v>
      </c>
      <c r="I11" s="8">
        <v>1421.07</v>
      </c>
      <c r="J11" s="6">
        <v>0</v>
      </c>
      <c r="K11" s="6">
        <v>10.79</v>
      </c>
      <c r="L11" s="6">
        <v>10.79</v>
      </c>
      <c r="M11" s="6">
        <v>1410.28</v>
      </c>
      <c r="N11" s="599"/>
      <c r="O11" s="600"/>
      <c r="P11" s="600"/>
      <c r="Q11" s="601"/>
      <c r="R11" s="1"/>
      <c r="S11" s="1"/>
    </row>
    <row r="12" spans="1:19" ht="13.5" customHeight="1">
      <c r="A12" s="5">
        <v>5</v>
      </c>
      <c r="B12" s="294">
        <v>12345678905</v>
      </c>
      <c r="C12" s="148" t="s">
        <v>333</v>
      </c>
      <c r="D12" s="148" t="s">
        <v>273</v>
      </c>
      <c r="E12" s="245">
        <v>200</v>
      </c>
      <c r="F12" s="7">
        <v>0.088817</v>
      </c>
      <c r="G12" s="7">
        <v>17.763399999999997</v>
      </c>
      <c r="H12" s="7">
        <v>80</v>
      </c>
      <c r="I12" s="8">
        <v>1421.07</v>
      </c>
      <c r="J12" s="6">
        <v>0</v>
      </c>
      <c r="K12" s="6">
        <v>10.79</v>
      </c>
      <c r="L12" s="6">
        <v>10.79</v>
      </c>
      <c r="M12" s="6">
        <v>1410.28</v>
      </c>
      <c r="N12" s="599"/>
      <c r="O12" s="600"/>
      <c r="P12" s="600"/>
      <c r="Q12" s="601"/>
      <c r="R12" s="1"/>
      <c r="S12" s="1"/>
    </row>
    <row r="13" spans="1:19" ht="13.5" customHeight="1">
      <c r="A13" s="5"/>
      <c r="B13" s="294"/>
      <c r="C13" s="148"/>
      <c r="D13" s="148"/>
      <c r="E13" s="245"/>
      <c r="F13" s="7"/>
      <c r="G13" s="7"/>
      <c r="H13" s="7"/>
      <c r="I13" s="8"/>
      <c r="J13" s="6"/>
      <c r="K13" s="6"/>
      <c r="L13" s="6"/>
      <c r="M13" s="6"/>
      <c r="N13" s="599"/>
      <c r="O13" s="600"/>
      <c r="P13" s="600"/>
      <c r="Q13" s="601"/>
      <c r="R13" s="1"/>
      <c r="S13" s="1"/>
    </row>
    <row r="14" spans="1:19" ht="13.5" customHeight="1">
      <c r="A14" s="5"/>
      <c r="B14" s="294"/>
      <c r="C14" s="148"/>
      <c r="D14" s="148"/>
      <c r="E14" s="245"/>
      <c r="F14" s="7"/>
      <c r="G14" s="7"/>
      <c r="H14" s="7"/>
      <c r="I14" s="8"/>
      <c r="J14" s="6"/>
      <c r="K14" s="6"/>
      <c r="L14" s="6"/>
      <c r="M14" s="6"/>
      <c r="N14" s="599"/>
      <c r="O14" s="600"/>
      <c r="P14" s="600"/>
      <c r="Q14" s="601"/>
      <c r="R14" s="1"/>
      <c r="S14" s="1"/>
    </row>
    <row r="15" spans="1:19" ht="13.5" customHeight="1">
      <c r="A15" s="5"/>
      <c r="B15" s="294"/>
      <c r="C15" s="148"/>
      <c r="D15" s="148"/>
      <c r="E15" s="245"/>
      <c r="F15" s="7"/>
      <c r="G15" s="7"/>
      <c r="H15" s="7"/>
      <c r="I15" s="8"/>
      <c r="J15" s="6"/>
      <c r="K15" s="6"/>
      <c r="L15" s="6"/>
      <c r="M15" s="6"/>
      <c r="N15" s="599"/>
      <c r="O15" s="600"/>
      <c r="P15" s="600"/>
      <c r="Q15" s="601"/>
      <c r="R15" s="1"/>
      <c r="S15" s="1"/>
    </row>
    <row r="16" spans="1:19" ht="13.5" customHeight="1">
      <c r="A16" s="5"/>
      <c r="B16" s="294"/>
      <c r="C16" s="148"/>
      <c r="D16" s="148"/>
      <c r="E16" s="245"/>
      <c r="F16" s="7"/>
      <c r="G16" s="7"/>
      <c r="H16" s="7"/>
      <c r="I16" s="8"/>
      <c r="J16" s="6"/>
      <c r="K16" s="6"/>
      <c r="L16" s="6"/>
      <c r="M16" s="6"/>
      <c r="N16" s="599"/>
      <c r="O16" s="600"/>
      <c r="P16" s="600"/>
      <c r="Q16" s="601"/>
      <c r="R16" s="1"/>
      <c r="S16" s="1"/>
    </row>
    <row r="17" spans="1:19" ht="13.5" customHeight="1">
      <c r="A17" s="5"/>
      <c r="B17" s="294"/>
      <c r="C17" s="148"/>
      <c r="D17" s="148"/>
      <c r="E17" s="245"/>
      <c r="F17" s="7"/>
      <c r="G17" s="7"/>
      <c r="H17" s="7"/>
      <c r="I17" s="8"/>
      <c r="J17" s="6"/>
      <c r="K17" s="6"/>
      <c r="L17" s="6"/>
      <c r="M17" s="6"/>
      <c r="N17" s="599"/>
      <c r="O17" s="600"/>
      <c r="P17" s="600"/>
      <c r="Q17" s="601"/>
      <c r="R17" s="1"/>
      <c r="S17" s="1"/>
    </row>
    <row r="18" spans="1:19" ht="13.5" customHeight="1">
      <c r="A18" s="5"/>
      <c r="B18" s="294"/>
      <c r="C18" s="148"/>
      <c r="D18" s="148"/>
      <c r="E18" s="245"/>
      <c r="F18" s="7"/>
      <c r="G18" s="7"/>
      <c r="H18" s="7"/>
      <c r="I18" s="8"/>
      <c r="J18" s="6"/>
      <c r="K18" s="6"/>
      <c r="L18" s="6"/>
      <c r="M18" s="6"/>
      <c r="N18" s="599"/>
      <c r="O18" s="600"/>
      <c r="P18" s="600"/>
      <c r="Q18" s="601"/>
      <c r="R18" s="1"/>
      <c r="S18" s="1"/>
    </row>
    <row r="19" spans="1:19" ht="13.5" customHeight="1">
      <c r="A19" s="5"/>
      <c r="B19" s="294"/>
      <c r="C19" s="148"/>
      <c r="D19" s="148"/>
      <c r="E19" s="245"/>
      <c r="F19" s="7"/>
      <c r="G19" s="7"/>
      <c r="H19" s="7"/>
      <c r="I19" s="8"/>
      <c r="J19" s="6"/>
      <c r="K19" s="6"/>
      <c r="L19" s="6"/>
      <c r="M19" s="6"/>
      <c r="N19" s="599"/>
      <c r="O19" s="600"/>
      <c r="P19" s="600"/>
      <c r="Q19" s="601"/>
      <c r="R19" s="1"/>
      <c r="S19" s="1"/>
    </row>
    <row r="20" spans="1:19" ht="13.5" customHeight="1">
      <c r="A20" s="5"/>
      <c r="B20" s="294"/>
      <c r="C20" s="148"/>
      <c r="D20" s="148"/>
      <c r="E20" s="245"/>
      <c r="F20" s="7"/>
      <c r="G20" s="7"/>
      <c r="H20" s="7"/>
      <c r="I20" s="8"/>
      <c r="J20" s="6"/>
      <c r="K20" s="6"/>
      <c r="L20" s="6"/>
      <c r="M20" s="6"/>
      <c r="N20" s="599"/>
      <c r="O20" s="600"/>
      <c r="P20" s="600"/>
      <c r="Q20" s="601"/>
      <c r="R20" s="1"/>
      <c r="S20" s="1"/>
    </row>
    <row r="21" spans="1:19" ht="13.5" customHeight="1">
      <c r="A21" s="5"/>
      <c r="B21" s="294"/>
      <c r="C21" s="148"/>
      <c r="D21" s="148"/>
      <c r="E21" s="245"/>
      <c r="F21" s="7"/>
      <c r="G21" s="7"/>
      <c r="H21" s="7"/>
      <c r="I21" s="8"/>
      <c r="J21" s="6"/>
      <c r="K21" s="6"/>
      <c r="L21" s="6"/>
      <c r="M21" s="6"/>
      <c r="N21" s="599"/>
      <c r="O21" s="600"/>
      <c r="P21" s="600"/>
      <c r="Q21" s="601"/>
      <c r="R21" s="1"/>
      <c r="S21" s="1"/>
    </row>
    <row r="22" spans="1:19" ht="13.5" customHeight="1">
      <c r="A22" s="5"/>
      <c r="B22" s="294"/>
      <c r="C22" s="148"/>
      <c r="D22" s="148"/>
      <c r="E22" s="245"/>
      <c r="F22" s="7"/>
      <c r="G22" s="7"/>
      <c r="H22" s="7"/>
      <c r="I22" s="8"/>
      <c r="J22" s="6"/>
      <c r="K22" s="6"/>
      <c r="L22" s="6"/>
      <c r="M22" s="6"/>
      <c r="N22" s="599"/>
      <c r="O22" s="600"/>
      <c r="P22" s="600"/>
      <c r="Q22" s="601"/>
      <c r="R22" s="1"/>
      <c r="S22" s="1"/>
    </row>
    <row r="23" spans="1:19" ht="13.5" customHeight="1">
      <c r="A23" s="5"/>
      <c r="B23" s="294"/>
      <c r="C23" s="148"/>
      <c r="D23" s="148"/>
      <c r="E23" s="245"/>
      <c r="F23" s="7"/>
      <c r="G23" s="7"/>
      <c r="H23" s="7"/>
      <c r="I23" s="8"/>
      <c r="J23" s="6"/>
      <c r="K23" s="6"/>
      <c r="L23" s="6"/>
      <c r="M23" s="6"/>
      <c r="N23" s="599"/>
      <c r="O23" s="600"/>
      <c r="P23" s="600"/>
      <c r="Q23" s="601"/>
      <c r="R23" s="1"/>
      <c r="S23" s="1"/>
    </row>
    <row r="24" spans="1:19" ht="13.5" customHeight="1">
      <c r="A24" s="5"/>
      <c r="B24" s="294"/>
      <c r="C24" s="148"/>
      <c r="D24" s="148"/>
      <c r="E24" s="245"/>
      <c r="F24" s="7"/>
      <c r="G24" s="7"/>
      <c r="H24" s="7"/>
      <c r="I24" s="8"/>
      <c r="J24" s="6"/>
      <c r="K24" s="6"/>
      <c r="L24" s="6"/>
      <c r="M24" s="6"/>
      <c r="N24" s="599"/>
      <c r="O24" s="600"/>
      <c r="P24" s="600"/>
      <c r="Q24" s="601"/>
      <c r="R24" s="1"/>
      <c r="S24" s="1"/>
    </row>
    <row r="25" spans="1:19" ht="13.5" customHeight="1">
      <c r="A25" s="5"/>
      <c r="B25" s="294"/>
      <c r="C25" s="148"/>
      <c r="D25" s="148"/>
      <c r="E25" s="245"/>
      <c r="F25" s="7"/>
      <c r="G25" s="7"/>
      <c r="H25" s="7"/>
      <c r="I25" s="8"/>
      <c r="J25" s="6"/>
      <c r="K25" s="6"/>
      <c r="L25" s="6"/>
      <c r="M25" s="6"/>
      <c r="N25" s="599"/>
      <c r="O25" s="600"/>
      <c r="P25" s="600"/>
      <c r="Q25" s="601"/>
      <c r="R25" s="1"/>
      <c r="S25" s="1"/>
    </row>
    <row r="26" spans="1:19" ht="13.5" customHeight="1">
      <c r="A26" s="5"/>
      <c r="B26" s="294"/>
      <c r="C26" s="148"/>
      <c r="D26" s="149"/>
      <c r="E26" s="245"/>
      <c r="F26" s="7"/>
      <c r="G26" s="7"/>
      <c r="H26" s="7"/>
      <c r="I26" s="8"/>
      <c r="J26" s="6"/>
      <c r="K26" s="6"/>
      <c r="L26" s="6"/>
      <c r="M26" s="6"/>
      <c r="N26" s="599"/>
      <c r="O26" s="600"/>
      <c r="P26" s="600"/>
      <c r="Q26" s="601"/>
      <c r="R26" s="1"/>
      <c r="S26" s="1"/>
    </row>
    <row r="27" spans="1:19" ht="13.5" customHeight="1">
      <c r="A27" s="5"/>
      <c r="B27" s="294"/>
      <c r="C27" s="148"/>
      <c r="D27" s="149"/>
      <c r="E27" s="245"/>
      <c r="F27" s="7"/>
      <c r="G27" s="7"/>
      <c r="H27" s="7"/>
      <c r="I27" s="8"/>
      <c r="J27" s="6"/>
      <c r="K27" s="6"/>
      <c r="L27" s="6"/>
      <c r="M27" s="6"/>
      <c r="N27" s="53"/>
      <c r="O27" s="54"/>
      <c r="P27" s="54"/>
      <c r="Q27" s="55"/>
      <c r="R27" s="1"/>
      <c r="S27" s="1"/>
    </row>
    <row r="28" spans="1:19" ht="13.5" customHeight="1">
      <c r="A28" s="5"/>
      <c r="B28" s="294"/>
      <c r="C28" s="148"/>
      <c r="D28" s="149"/>
      <c r="E28" s="245"/>
      <c r="F28" s="7"/>
      <c r="G28" s="7"/>
      <c r="H28" s="7"/>
      <c r="I28" s="8"/>
      <c r="J28" s="6"/>
      <c r="K28" s="6"/>
      <c r="L28" s="6"/>
      <c r="M28" s="6"/>
      <c r="N28" s="53"/>
      <c r="O28" s="54"/>
      <c r="P28" s="54"/>
      <c r="Q28" s="55"/>
      <c r="R28" s="1"/>
      <c r="S28" s="1"/>
    </row>
    <row r="29" spans="1:19" ht="13.5" customHeight="1">
      <c r="A29" s="5"/>
      <c r="B29" s="294"/>
      <c r="C29" s="148"/>
      <c r="D29" s="149"/>
      <c r="E29" s="245"/>
      <c r="F29" s="7"/>
      <c r="G29" s="7"/>
      <c r="H29" s="7"/>
      <c r="I29" s="8"/>
      <c r="J29" s="6"/>
      <c r="K29" s="6"/>
      <c r="L29" s="6"/>
      <c r="M29" s="6"/>
      <c r="N29" s="53"/>
      <c r="O29" s="54"/>
      <c r="P29" s="54"/>
      <c r="Q29" s="55"/>
      <c r="R29" s="1"/>
      <c r="S29" s="1"/>
    </row>
    <row r="30" spans="1:19" ht="13.5" customHeight="1">
      <c r="A30" s="5"/>
      <c r="B30" s="294"/>
      <c r="C30" s="148"/>
      <c r="D30" s="149"/>
      <c r="E30" s="245"/>
      <c r="F30" s="7"/>
      <c r="G30" s="7"/>
      <c r="H30" s="7"/>
      <c r="I30" s="8"/>
      <c r="J30" s="6"/>
      <c r="K30" s="6"/>
      <c r="L30" s="6"/>
      <c r="M30" s="6"/>
      <c r="N30" s="53"/>
      <c r="O30" s="54"/>
      <c r="P30" s="54"/>
      <c r="Q30" s="55"/>
      <c r="R30" s="1"/>
      <c r="S30" s="1"/>
    </row>
    <row r="31" spans="1:19" ht="13.5" customHeight="1">
      <c r="A31" s="5"/>
      <c r="B31" s="294"/>
      <c r="C31" s="148"/>
      <c r="D31" s="149"/>
      <c r="E31" s="245"/>
      <c r="F31" s="7"/>
      <c r="G31" s="7"/>
      <c r="H31" s="7"/>
      <c r="I31" s="8"/>
      <c r="J31" s="6"/>
      <c r="K31" s="6"/>
      <c r="L31" s="6"/>
      <c r="M31" s="6"/>
      <c r="N31" s="53"/>
      <c r="O31" s="54"/>
      <c r="P31" s="54"/>
      <c r="Q31" s="55"/>
      <c r="R31" s="1"/>
      <c r="S31" s="1"/>
    </row>
    <row r="32" spans="1:19" ht="13.5" customHeight="1">
      <c r="A32" s="5"/>
      <c r="B32" s="294"/>
      <c r="C32" s="148"/>
      <c r="D32" s="149"/>
      <c r="E32" s="245"/>
      <c r="F32" s="7"/>
      <c r="G32" s="7"/>
      <c r="H32" s="7"/>
      <c r="I32" s="8"/>
      <c r="J32" s="6"/>
      <c r="K32" s="6"/>
      <c r="L32" s="6"/>
      <c r="M32" s="6"/>
      <c r="N32" s="53"/>
      <c r="O32" s="54"/>
      <c r="P32" s="54"/>
      <c r="Q32" s="55"/>
      <c r="R32" s="1"/>
      <c r="S32" s="1"/>
    </row>
    <row r="33" spans="1:19" ht="13.5" customHeight="1">
      <c r="A33" s="5"/>
      <c r="B33" s="294"/>
      <c r="C33" s="148"/>
      <c r="D33" s="149"/>
      <c r="E33" s="245"/>
      <c r="F33" s="7"/>
      <c r="G33" s="7"/>
      <c r="H33" s="7"/>
      <c r="I33" s="8"/>
      <c r="J33" s="6"/>
      <c r="K33" s="6"/>
      <c r="L33" s="6"/>
      <c r="M33" s="6"/>
      <c r="N33" s="53"/>
      <c r="O33" s="54"/>
      <c r="P33" s="54"/>
      <c r="Q33" s="55"/>
      <c r="R33" s="1"/>
      <c r="S33" s="1"/>
    </row>
    <row r="34" spans="1:19" ht="13.5" customHeight="1">
      <c r="A34" s="5"/>
      <c r="B34" s="294"/>
      <c r="C34" s="148"/>
      <c r="D34" s="149"/>
      <c r="E34" s="245"/>
      <c r="F34" s="7"/>
      <c r="G34" s="7"/>
      <c r="H34" s="7"/>
      <c r="I34" s="8"/>
      <c r="J34" s="6"/>
      <c r="K34" s="6"/>
      <c r="L34" s="6"/>
      <c r="M34" s="6"/>
      <c r="N34" s="53"/>
      <c r="O34" s="54"/>
      <c r="P34" s="54"/>
      <c r="Q34" s="55"/>
      <c r="R34" s="1"/>
      <c r="S34" s="1"/>
    </row>
    <row r="35" spans="1:19" ht="13.5" customHeight="1">
      <c r="A35" s="5"/>
      <c r="B35" s="294"/>
      <c r="C35" s="148"/>
      <c r="D35" s="149"/>
      <c r="E35" s="245"/>
      <c r="F35" s="7"/>
      <c r="G35" s="7"/>
      <c r="H35" s="7"/>
      <c r="I35" s="8"/>
      <c r="J35" s="6"/>
      <c r="K35" s="6"/>
      <c r="L35" s="6"/>
      <c r="M35" s="6"/>
      <c r="N35" s="53"/>
      <c r="O35" s="54"/>
      <c r="P35" s="54"/>
      <c r="Q35" s="55"/>
      <c r="R35" s="1"/>
      <c r="S35" s="1"/>
    </row>
    <row r="36" spans="1:19" ht="13.5" customHeight="1">
      <c r="A36" s="5"/>
      <c r="B36" s="294"/>
      <c r="C36" s="148"/>
      <c r="D36" s="149"/>
      <c r="E36" s="245"/>
      <c r="F36" s="7"/>
      <c r="G36" s="7"/>
      <c r="H36" s="7"/>
      <c r="I36" s="8"/>
      <c r="J36" s="6"/>
      <c r="K36" s="6"/>
      <c r="L36" s="6"/>
      <c r="M36" s="6"/>
      <c r="N36" s="53"/>
      <c r="O36" s="54"/>
      <c r="P36" s="54"/>
      <c r="Q36" s="55"/>
      <c r="R36" s="1"/>
      <c r="S36" s="1"/>
    </row>
    <row r="37" spans="1:19" ht="13.5" customHeight="1">
      <c r="A37" s="5"/>
      <c r="B37" s="294"/>
      <c r="C37" s="148"/>
      <c r="D37" s="148"/>
      <c r="E37" s="245"/>
      <c r="F37" s="7"/>
      <c r="G37" s="7"/>
      <c r="H37" s="7"/>
      <c r="I37" s="8"/>
      <c r="J37" s="6"/>
      <c r="K37" s="6"/>
      <c r="L37" s="6"/>
      <c r="M37" s="6"/>
      <c r="N37" s="603"/>
      <c r="O37" s="603"/>
      <c r="P37" s="603"/>
      <c r="Q37" s="603"/>
      <c r="R37" s="1"/>
      <c r="S37" s="1"/>
    </row>
    <row r="38" spans="1:19" s="11" customFormat="1" ht="13.5" customHeight="1">
      <c r="A38" s="95"/>
      <c r="B38" s="96"/>
      <c r="C38" s="155"/>
      <c r="D38" s="156" t="s">
        <v>82</v>
      </c>
      <c r="E38" s="246"/>
      <c r="F38" s="14"/>
      <c r="G38" s="14"/>
      <c r="H38" s="248">
        <f aca="true" t="shared" si="0" ref="H38:M38">SUM(H8:H37)</f>
        <v>400</v>
      </c>
      <c r="I38" s="15">
        <f t="shared" si="0"/>
        <v>7105.349999999999</v>
      </c>
      <c r="J38" s="15">
        <f t="shared" si="0"/>
        <v>0</v>
      </c>
      <c r="K38" s="15">
        <f t="shared" si="0"/>
        <v>53.949999999999996</v>
      </c>
      <c r="L38" s="15">
        <f t="shared" si="0"/>
        <v>53.949999999999996</v>
      </c>
      <c r="M38" s="15">
        <f t="shared" si="0"/>
        <v>7051.4</v>
      </c>
      <c r="N38" s="44"/>
      <c r="O38" s="45"/>
      <c r="P38" s="45"/>
      <c r="Q38" s="46"/>
      <c r="R38" s="10"/>
      <c r="S38" s="10"/>
    </row>
    <row r="39" spans="1:19" s="11" customFormat="1" ht="15" customHeight="1">
      <c r="A39" s="97"/>
      <c r="B39" s="98"/>
      <c r="C39" s="157"/>
      <c r="D39" s="158" t="s">
        <v>83</v>
      </c>
      <c r="E39" s="247"/>
      <c r="F39" s="16"/>
      <c r="G39" s="16"/>
      <c r="H39" s="247">
        <v>400</v>
      </c>
      <c r="I39" s="16">
        <v>7105.349999999999</v>
      </c>
      <c r="J39" s="16">
        <v>0</v>
      </c>
      <c r="K39" s="16">
        <v>53.949999999999996</v>
      </c>
      <c r="L39" s="16">
        <v>53.949999999999996</v>
      </c>
      <c r="M39" s="17">
        <v>7051.4</v>
      </c>
      <c r="N39" s="47"/>
      <c r="O39" s="48"/>
      <c r="P39" s="48"/>
      <c r="Q39" s="49"/>
      <c r="R39" s="10"/>
      <c r="S39" s="10"/>
    </row>
    <row r="40" spans="1:19" s="11" customFormat="1" ht="13.5" customHeight="1">
      <c r="A40" s="274"/>
      <c r="B40" s="275" t="s">
        <v>300</v>
      </c>
      <c r="C40" s="275"/>
      <c r="D40" s="275"/>
      <c r="E40" s="276"/>
      <c r="F40" s="605" t="str">
        <f>Yaziyle(I39)</f>
        <v>Yalnız YediBin Yüz Beş.-TL., OtuzBeş.-KR.</v>
      </c>
      <c r="G40" s="605"/>
      <c r="H40" s="605"/>
      <c r="I40" s="605"/>
      <c r="J40" s="605"/>
      <c r="K40" s="276"/>
      <c r="L40" s="276" t="s">
        <v>247</v>
      </c>
      <c r="M40" s="276"/>
      <c r="N40" s="276"/>
      <c r="O40" s="276"/>
      <c r="P40" s="276"/>
      <c r="Q40" s="277"/>
      <c r="R40" s="10"/>
      <c r="S40" s="10"/>
    </row>
    <row r="41" spans="1:19" s="13" customFormat="1" ht="15" customHeight="1">
      <c r="A41" s="278"/>
      <c r="B41" s="279"/>
      <c r="C41" s="279"/>
      <c r="D41" s="279"/>
      <c r="E41" s="279"/>
      <c r="F41" s="279"/>
      <c r="G41" s="279"/>
      <c r="H41" s="279"/>
      <c r="I41" s="279"/>
      <c r="J41" s="279"/>
      <c r="K41" s="279"/>
      <c r="L41" s="279"/>
      <c r="M41" s="279"/>
      <c r="N41" s="279"/>
      <c r="O41" s="279"/>
      <c r="P41" s="280"/>
      <c r="Q41" s="281"/>
      <c r="R41" s="12"/>
      <c r="S41" s="12"/>
    </row>
    <row r="42" spans="1:19" s="13" customFormat="1" ht="15" customHeight="1">
      <c r="A42" s="278"/>
      <c r="B42" s="267" t="s">
        <v>212</v>
      </c>
      <c r="C42" s="279"/>
      <c r="D42" s="279"/>
      <c r="E42" s="279"/>
      <c r="F42" s="279"/>
      <c r="G42" s="279"/>
      <c r="H42" s="279"/>
      <c r="I42" s="279"/>
      <c r="J42" s="279"/>
      <c r="K42" s="279"/>
      <c r="L42" s="267" t="s">
        <v>248</v>
      </c>
      <c r="M42" s="267"/>
      <c r="N42" s="279"/>
      <c r="O42" s="279"/>
      <c r="P42" s="280"/>
      <c r="Q42" s="281"/>
      <c r="R42" s="12"/>
      <c r="S42" s="12"/>
    </row>
    <row r="43" spans="1:19" s="11" customFormat="1" ht="12.75">
      <c r="A43" s="282"/>
      <c r="B43" s="272" t="s">
        <v>214</v>
      </c>
      <c r="C43" s="265" t="s">
        <v>277</v>
      </c>
      <c r="D43" s="265"/>
      <c r="E43" s="265"/>
      <c r="F43" s="524">
        <v>42400</v>
      </c>
      <c r="G43" s="265"/>
      <c r="H43" s="265"/>
      <c r="I43" s="265"/>
      <c r="J43" s="265"/>
      <c r="K43" s="265"/>
      <c r="L43" s="272" t="s">
        <v>215</v>
      </c>
      <c r="M43" s="283" t="s">
        <v>204</v>
      </c>
      <c r="N43" s="265"/>
      <c r="O43" s="265"/>
      <c r="P43" s="265"/>
      <c r="Q43" s="284"/>
      <c r="R43" s="10"/>
      <c r="S43" s="10"/>
    </row>
    <row r="44" spans="1:19" s="11" customFormat="1" ht="12.75">
      <c r="A44" s="282"/>
      <c r="B44" s="272" t="s">
        <v>216</v>
      </c>
      <c r="C44" s="265" t="s">
        <v>97</v>
      </c>
      <c r="D44" s="265"/>
      <c r="E44" s="265"/>
      <c r="F44" s="503" t="s">
        <v>169</v>
      </c>
      <c r="G44" s="265"/>
      <c r="H44" s="265"/>
      <c r="I44" s="265"/>
      <c r="J44" s="265"/>
      <c r="K44" s="265"/>
      <c r="L44" s="265" t="s">
        <v>77</v>
      </c>
      <c r="M44" s="283" t="s">
        <v>205</v>
      </c>
      <c r="N44" s="265"/>
      <c r="O44" s="265"/>
      <c r="P44" s="265"/>
      <c r="Q44" s="284"/>
      <c r="R44" s="10"/>
      <c r="S44" s="10"/>
    </row>
    <row r="45" spans="1:17" s="11" customFormat="1" ht="12.75">
      <c r="A45" s="285"/>
      <c r="B45" s="286" t="s">
        <v>217</v>
      </c>
      <c r="C45" s="604"/>
      <c r="D45" s="604"/>
      <c r="E45" s="604"/>
      <c r="F45" s="266"/>
      <c r="G45" s="266"/>
      <c r="H45" s="266"/>
      <c r="I45" s="266"/>
      <c r="J45" s="266"/>
      <c r="K45" s="266"/>
      <c r="L45" s="266" t="s">
        <v>11</v>
      </c>
      <c r="M45" s="266"/>
      <c r="N45" s="266"/>
      <c r="O45" s="287"/>
      <c r="P45" s="287"/>
      <c r="Q45" s="288"/>
    </row>
    <row r="46" spans="1:17" s="11" customFormat="1" ht="12.75">
      <c r="A46" s="285"/>
      <c r="B46" s="268"/>
      <c r="C46" s="269"/>
      <c r="D46" s="269"/>
      <c r="E46" s="266"/>
      <c r="F46" s="287"/>
      <c r="G46" s="266"/>
      <c r="H46" s="266"/>
      <c r="I46" s="266"/>
      <c r="J46" s="266"/>
      <c r="K46" s="266"/>
      <c r="L46" s="602"/>
      <c r="M46" s="602"/>
      <c r="N46" s="266"/>
      <c r="O46" s="287"/>
      <c r="P46" s="287"/>
      <c r="Q46" s="288"/>
    </row>
    <row r="47" spans="1:17" s="11" customFormat="1" ht="12.75">
      <c r="A47" s="285"/>
      <c r="B47" s="268" t="s">
        <v>249</v>
      </c>
      <c r="C47" s="270" t="s">
        <v>299</v>
      </c>
      <c r="D47" s="269"/>
      <c r="E47" s="266"/>
      <c r="F47" s="287"/>
      <c r="G47" s="266"/>
      <c r="H47" s="266"/>
      <c r="I47" s="266"/>
      <c r="J47" s="266"/>
      <c r="K47" s="266"/>
      <c r="L47" s="270"/>
      <c r="M47" s="271"/>
      <c r="N47" s="266"/>
      <c r="O47" s="287"/>
      <c r="P47" s="287"/>
      <c r="Q47" s="288"/>
    </row>
    <row r="48" spans="1:17" s="11" customFormat="1" ht="12.75">
      <c r="A48" s="285"/>
      <c r="B48" s="272"/>
      <c r="C48" s="287"/>
      <c r="D48" s="287"/>
      <c r="E48" s="287"/>
      <c r="F48" s="287"/>
      <c r="G48" s="287"/>
      <c r="H48" s="287"/>
      <c r="I48" s="266"/>
      <c r="J48" s="266"/>
      <c r="K48" s="266"/>
      <c r="L48" s="273"/>
      <c r="M48" s="273"/>
      <c r="N48" s="287"/>
      <c r="O48" s="287"/>
      <c r="P48" s="287"/>
      <c r="Q48" s="288"/>
    </row>
    <row r="49" spans="1:17" s="11" customFormat="1" ht="12.75">
      <c r="A49" s="289"/>
      <c r="B49" s="287"/>
      <c r="C49" s="287"/>
      <c r="D49" s="287"/>
      <c r="E49" s="287"/>
      <c r="F49" s="287"/>
      <c r="G49" s="287"/>
      <c r="H49" s="287"/>
      <c r="I49" s="287"/>
      <c r="J49" s="287"/>
      <c r="K49" s="287"/>
      <c r="L49" s="287"/>
      <c r="M49" s="326" t="s">
        <v>326</v>
      </c>
      <c r="N49" s="287"/>
      <c r="O49" s="287"/>
      <c r="P49" s="287"/>
      <c r="Q49" s="288"/>
    </row>
    <row r="50" spans="1:17" ht="12.75">
      <c r="A50" s="290"/>
      <c r="B50" s="291"/>
      <c r="C50" s="291"/>
      <c r="D50" s="291"/>
      <c r="E50" s="291"/>
      <c r="F50" s="291"/>
      <c r="G50" s="291"/>
      <c r="H50" s="291"/>
      <c r="I50" s="291"/>
      <c r="J50" s="291"/>
      <c r="K50" s="291"/>
      <c r="L50" s="291"/>
      <c r="M50" s="292"/>
      <c r="N50" s="291"/>
      <c r="O50" s="291"/>
      <c r="P50" s="291"/>
      <c r="Q50" s="293"/>
    </row>
  </sheetData>
  <sheetProtection sheet="1" objects="1" scenarios="1"/>
  <mergeCells count="28">
    <mergeCell ref="N16:Q16"/>
    <mergeCell ref="C45:E45"/>
    <mergeCell ref="N22:Q22"/>
    <mergeCell ref="N26:Q26"/>
    <mergeCell ref="N23:Q23"/>
    <mergeCell ref="N19:Q19"/>
    <mergeCell ref="N24:Q24"/>
    <mergeCell ref="N25:Q25"/>
    <mergeCell ref="F40:J40"/>
    <mergeCell ref="N14:Q14"/>
    <mergeCell ref="N12:Q12"/>
    <mergeCell ref="N13:Q13"/>
    <mergeCell ref="L46:M46"/>
    <mergeCell ref="N21:Q21"/>
    <mergeCell ref="N15:Q15"/>
    <mergeCell ref="N20:Q20"/>
    <mergeCell ref="N37:Q37"/>
    <mergeCell ref="N17:Q17"/>
    <mergeCell ref="N18:Q18"/>
    <mergeCell ref="A1:Q1"/>
    <mergeCell ref="J5:L5"/>
    <mergeCell ref="A5:A6"/>
    <mergeCell ref="B5:D5"/>
    <mergeCell ref="E5:I5"/>
    <mergeCell ref="N11:Q11"/>
    <mergeCell ref="N8:Q8"/>
    <mergeCell ref="N9:Q9"/>
    <mergeCell ref="N10:Q10"/>
  </mergeCells>
  <printOptions horizontalCentered="1"/>
  <pageMargins left="0.3937007874015748" right="0.3937007874015748" top="0.3937007874015748" bottom="0.3937007874015748" header="0.5118110236220472" footer="0.5118110236220472"/>
  <pageSetup horizontalDpi="600" verticalDpi="600" orientation="landscape" paperSize="9" scale="77" r:id="rId2"/>
  <headerFooter alignWithMargins="0">
    <oddHeader>&amp;C&amp;14ÇEŞİTLİ ÖDEMELER BORDROSU</oddHeader>
    <oddFooter>&amp;LM.Y.H.B.Y. Örnek No: 13</oddFooter>
  </headerFooter>
  <drawing r:id="rId1"/>
</worksheet>
</file>

<file path=xl/worksheets/sheet9.xml><?xml version="1.0" encoding="utf-8"?>
<worksheet xmlns="http://schemas.openxmlformats.org/spreadsheetml/2006/main" xmlns:r="http://schemas.openxmlformats.org/officeDocument/2006/relationships">
  <sheetPr codeName="Sayfa7"/>
  <dimension ref="A1:I52"/>
  <sheetViews>
    <sheetView showGridLines="0" zoomScalePageLayoutView="0" workbookViewId="0" topLeftCell="A1">
      <selection activeCell="D50" sqref="D50:E50"/>
    </sheetView>
  </sheetViews>
  <sheetFormatPr defaultColWidth="9.140625" defaultRowHeight="12.75"/>
  <cols>
    <col min="1" max="1" width="4.00390625" style="127" customWidth="1"/>
    <col min="2" max="2" width="13.421875" style="127" customWidth="1"/>
    <col min="3" max="3" width="10.7109375" style="127" customWidth="1"/>
    <col min="4" max="4" width="12.421875" style="127" customWidth="1"/>
    <col min="5" max="5" width="17.421875" style="127" customWidth="1"/>
    <col min="6" max="6" width="27.28125" style="127" customWidth="1"/>
    <col min="7" max="7" width="11.8515625" style="127" customWidth="1"/>
    <col min="8" max="16384" width="9.140625" style="127" customWidth="1"/>
  </cols>
  <sheetData>
    <row r="1" spans="1:7" ht="12.75">
      <c r="A1" s="610" t="s">
        <v>172</v>
      </c>
      <c r="B1" s="610"/>
      <c r="C1" s="610"/>
      <c r="D1" s="610"/>
      <c r="E1" s="610"/>
      <c r="F1" s="610"/>
      <c r="G1" s="610"/>
    </row>
    <row r="2" spans="6:7" ht="12.75">
      <c r="F2" s="128" t="s">
        <v>199</v>
      </c>
      <c r="G2" s="129">
        <v>1</v>
      </c>
    </row>
    <row r="3" spans="1:7" ht="29.25" customHeight="1">
      <c r="A3" s="606" t="s">
        <v>173</v>
      </c>
      <c r="B3" s="606"/>
      <c r="C3" s="606"/>
      <c r="D3" s="611" t="s">
        <v>288</v>
      </c>
      <c r="E3" s="612"/>
      <c r="F3" s="295" t="s">
        <v>174</v>
      </c>
      <c r="G3" s="130">
        <v>60103</v>
      </c>
    </row>
    <row r="4" spans="1:7" ht="26.25" customHeight="1">
      <c r="A4" s="606" t="s">
        <v>175</v>
      </c>
      <c r="B4" s="606"/>
      <c r="C4" s="606"/>
      <c r="D4" s="613" t="s">
        <v>207</v>
      </c>
      <c r="E4" s="612"/>
      <c r="F4" s="295" t="s">
        <v>176</v>
      </c>
      <c r="G4" s="130">
        <v>285</v>
      </c>
    </row>
    <row r="5" spans="1:7" ht="21.75" customHeight="1">
      <c r="A5" s="606" t="s">
        <v>177</v>
      </c>
      <c r="B5" s="606"/>
      <c r="C5" s="606"/>
      <c r="D5" s="607" t="s">
        <v>337</v>
      </c>
      <c r="E5" s="607"/>
      <c r="F5" s="295" t="s">
        <v>178</v>
      </c>
      <c r="G5" s="130" t="s">
        <v>203</v>
      </c>
    </row>
    <row r="6" spans="1:7" ht="23.25" customHeight="1">
      <c r="A6" s="606" t="s">
        <v>179</v>
      </c>
      <c r="B6" s="606"/>
      <c r="C6" s="606"/>
      <c r="D6" s="608">
        <v>2016</v>
      </c>
      <c r="E6" s="609"/>
      <c r="F6" s="295" t="s">
        <v>180</v>
      </c>
      <c r="G6" s="130" t="s">
        <v>301</v>
      </c>
    </row>
    <row r="7" spans="1:5" ht="20.25" customHeight="1">
      <c r="A7" s="610"/>
      <c r="B7" s="610"/>
      <c r="C7" s="610"/>
      <c r="D7" s="610"/>
      <c r="E7" s="131" t="s">
        <v>181</v>
      </c>
    </row>
    <row r="8" spans="1:7" ht="42" customHeight="1">
      <c r="A8" s="295" t="s">
        <v>182</v>
      </c>
      <c r="B8" s="295" t="s">
        <v>183</v>
      </c>
      <c r="C8" s="615" t="s">
        <v>184</v>
      </c>
      <c r="D8" s="615"/>
      <c r="E8" s="296" t="s">
        <v>273</v>
      </c>
      <c r="F8" s="296" t="s">
        <v>186</v>
      </c>
      <c r="G8" s="297" t="s">
        <v>187</v>
      </c>
    </row>
    <row r="9" spans="1:9" ht="15">
      <c r="A9" s="132"/>
      <c r="B9" s="133"/>
      <c r="C9" s="614"/>
      <c r="D9" s="614"/>
      <c r="E9" s="135" t="s">
        <v>188</v>
      </c>
      <c r="F9" s="136"/>
      <c r="G9" s="137"/>
      <c r="I9" s="147"/>
    </row>
    <row r="10" spans="1:7" ht="12.75">
      <c r="A10" s="132"/>
      <c r="B10" s="133"/>
      <c r="C10" s="614"/>
      <c r="D10" s="614"/>
      <c r="E10" s="138"/>
      <c r="F10" s="134"/>
      <c r="G10" s="139"/>
    </row>
    <row r="11" spans="1:7" ht="12.75">
      <c r="A11" s="132"/>
      <c r="B11" s="133"/>
      <c r="C11" s="614"/>
      <c r="D11" s="614"/>
      <c r="E11" s="138"/>
      <c r="F11" s="134"/>
      <c r="G11" s="139"/>
    </row>
    <row r="12" spans="1:7" ht="12.75">
      <c r="A12" s="132"/>
      <c r="B12" s="133"/>
      <c r="C12" s="614"/>
      <c r="D12" s="614"/>
      <c r="E12" s="138"/>
      <c r="F12" s="134"/>
      <c r="G12" s="139"/>
    </row>
    <row r="13" spans="1:7" ht="12.75">
      <c r="A13" s="132"/>
      <c r="B13" s="133"/>
      <c r="C13" s="614"/>
      <c r="D13" s="614"/>
      <c r="E13" s="138"/>
      <c r="F13" s="134"/>
      <c r="G13" s="139"/>
    </row>
    <row r="14" spans="1:7" ht="12.75">
      <c r="A14" s="132"/>
      <c r="B14" s="133"/>
      <c r="C14" s="614"/>
      <c r="D14" s="614"/>
      <c r="E14" s="138"/>
      <c r="F14" s="134"/>
      <c r="G14" s="139"/>
    </row>
    <row r="15" spans="1:7" ht="12.75">
      <c r="A15" s="132"/>
      <c r="B15" s="133"/>
      <c r="C15" s="614"/>
      <c r="D15" s="614"/>
      <c r="E15" s="138"/>
      <c r="F15" s="134"/>
      <c r="G15" s="139"/>
    </row>
    <row r="16" spans="1:7" ht="12.75">
      <c r="A16" s="132"/>
      <c r="B16" s="133"/>
      <c r="C16" s="614"/>
      <c r="D16" s="614"/>
      <c r="E16" s="138"/>
      <c r="F16" s="134"/>
      <c r="G16" s="139"/>
    </row>
    <row r="17" spans="1:7" ht="12.75">
      <c r="A17" s="132"/>
      <c r="B17" s="133"/>
      <c r="C17" s="614"/>
      <c r="D17" s="614"/>
      <c r="E17" s="138"/>
      <c r="F17" s="134"/>
      <c r="G17" s="139"/>
    </row>
    <row r="18" spans="1:7" ht="12.75">
      <c r="A18" s="132"/>
      <c r="B18" s="133"/>
      <c r="C18" s="614"/>
      <c r="D18" s="614"/>
      <c r="E18" s="138"/>
      <c r="F18" s="134"/>
      <c r="G18" s="139"/>
    </row>
    <row r="19" spans="1:7" ht="12.75">
      <c r="A19" s="132"/>
      <c r="B19" s="133"/>
      <c r="C19" s="614"/>
      <c r="D19" s="614"/>
      <c r="E19" s="138"/>
      <c r="F19" s="134"/>
      <c r="G19" s="139"/>
    </row>
    <row r="20" spans="1:7" ht="12.75">
      <c r="A20" s="132"/>
      <c r="B20" s="133"/>
      <c r="C20" s="614"/>
      <c r="D20" s="614"/>
      <c r="E20" s="138"/>
      <c r="F20" s="134"/>
      <c r="G20" s="139"/>
    </row>
    <row r="21" spans="1:7" ht="12.75">
      <c r="A21" s="132"/>
      <c r="B21" s="133"/>
      <c r="C21" s="614"/>
      <c r="D21" s="614"/>
      <c r="E21" s="138"/>
      <c r="F21" s="134"/>
      <c r="G21" s="139"/>
    </row>
    <row r="22" spans="1:7" ht="12.75">
      <c r="A22" s="132"/>
      <c r="B22" s="133"/>
      <c r="C22" s="614"/>
      <c r="D22" s="614"/>
      <c r="E22" s="138"/>
      <c r="F22" s="134"/>
      <c r="G22" s="139"/>
    </row>
    <row r="23" spans="1:7" ht="12.75">
      <c r="A23" s="132"/>
      <c r="B23" s="133"/>
      <c r="C23" s="614"/>
      <c r="D23" s="614"/>
      <c r="E23" s="138"/>
      <c r="F23" s="134"/>
      <c r="G23" s="139"/>
    </row>
    <row r="24" spans="1:7" ht="12.75">
      <c r="A24" s="132"/>
      <c r="B24" s="133"/>
      <c r="C24" s="614"/>
      <c r="D24" s="614"/>
      <c r="E24" s="138"/>
      <c r="F24" s="134"/>
      <c r="G24" s="139"/>
    </row>
    <row r="25" spans="1:7" ht="12.75">
      <c r="A25" s="132"/>
      <c r="B25" s="133"/>
      <c r="C25" s="614"/>
      <c r="D25" s="614"/>
      <c r="E25" s="138"/>
      <c r="F25" s="134"/>
      <c r="G25" s="139"/>
    </row>
    <row r="26" spans="1:7" ht="12.75">
      <c r="A26" s="132"/>
      <c r="B26" s="133"/>
      <c r="C26" s="614"/>
      <c r="D26" s="614"/>
      <c r="E26" s="138"/>
      <c r="F26" s="134"/>
      <c r="G26" s="139"/>
    </row>
    <row r="27" spans="1:7" ht="12.75">
      <c r="A27" s="132"/>
      <c r="B27" s="133"/>
      <c r="C27" s="614"/>
      <c r="D27" s="614"/>
      <c r="E27" s="138"/>
      <c r="F27" s="134"/>
      <c r="G27" s="139"/>
    </row>
    <row r="28" spans="1:7" ht="12.75">
      <c r="A28" s="132"/>
      <c r="B28" s="133"/>
      <c r="C28" s="614"/>
      <c r="D28" s="614"/>
      <c r="E28" s="138"/>
      <c r="F28" s="134"/>
      <c r="G28" s="139"/>
    </row>
    <row r="29" spans="1:7" ht="12.75">
      <c r="A29" s="132"/>
      <c r="B29" s="133"/>
      <c r="C29" s="614"/>
      <c r="D29" s="614"/>
      <c r="E29" s="138"/>
      <c r="F29" s="134"/>
      <c r="G29" s="139"/>
    </row>
    <row r="30" spans="1:7" ht="12.75">
      <c r="A30" s="132"/>
      <c r="B30" s="133"/>
      <c r="C30" s="614"/>
      <c r="D30" s="614"/>
      <c r="E30" s="138"/>
      <c r="F30" s="134"/>
      <c r="G30" s="139"/>
    </row>
    <row r="31" spans="1:7" ht="12.75">
      <c r="A31" s="132"/>
      <c r="B31" s="133"/>
      <c r="C31" s="614"/>
      <c r="D31" s="614"/>
      <c r="E31" s="138"/>
      <c r="F31" s="134"/>
      <c r="G31" s="139"/>
    </row>
    <row r="32" spans="1:7" ht="12.75">
      <c r="A32" s="132"/>
      <c r="B32" s="133"/>
      <c r="C32" s="614"/>
      <c r="D32" s="614"/>
      <c r="E32" s="138"/>
      <c r="F32" s="134"/>
      <c r="G32" s="139"/>
    </row>
    <row r="33" spans="1:7" ht="12.75">
      <c r="A33" s="132"/>
      <c r="B33" s="133"/>
      <c r="C33" s="614"/>
      <c r="D33" s="614"/>
      <c r="E33" s="138"/>
      <c r="F33" s="134"/>
      <c r="G33" s="139"/>
    </row>
    <row r="34" spans="1:7" ht="12.75">
      <c r="A34" s="132"/>
      <c r="B34" s="133"/>
      <c r="C34" s="614"/>
      <c r="D34" s="614"/>
      <c r="E34" s="138"/>
      <c r="F34" s="134"/>
      <c r="G34" s="139"/>
    </row>
    <row r="35" spans="1:7" ht="12.75">
      <c r="A35" s="132"/>
      <c r="B35" s="133"/>
      <c r="C35" s="614"/>
      <c r="D35" s="614"/>
      <c r="E35" s="138"/>
      <c r="F35" s="134"/>
      <c r="G35" s="139"/>
    </row>
    <row r="36" spans="1:7" ht="12.75">
      <c r="A36" s="132"/>
      <c r="B36" s="133"/>
      <c r="C36" s="614"/>
      <c r="D36" s="614"/>
      <c r="E36" s="138"/>
      <c r="F36" s="134"/>
      <c r="G36" s="139"/>
    </row>
    <row r="37" spans="1:7" ht="12.75">
      <c r="A37" s="132"/>
      <c r="B37" s="133"/>
      <c r="C37" s="614"/>
      <c r="D37" s="614"/>
      <c r="E37" s="138"/>
      <c r="F37" s="134"/>
      <c r="G37" s="139"/>
    </row>
    <row r="38" spans="1:7" ht="12.75">
      <c r="A38" s="132"/>
      <c r="B38" s="133"/>
      <c r="C38" s="614"/>
      <c r="D38" s="614"/>
      <c r="E38" s="138"/>
      <c r="F38" s="134"/>
      <c r="G38" s="139"/>
    </row>
    <row r="39" spans="1:7" ht="12.75">
      <c r="A39" s="132"/>
      <c r="B39" s="133"/>
      <c r="C39" s="614"/>
      <c r="D39" s="614"/>
      <c r="E39" s="138"/>
      <c r="F39" s="134"/>
      <c r="G39" s="139"/>
    </row>
    <row r="40" spans="1:7" ht="18.75" customHeight="1" thickBot="1">
      <c r="A40" s="298"/>
      <c r="B40" s="618" t="s">
        <v>189</v>
      </c>
      <c r="C40" s="619"/>
      <c r="D40" s="619"/>
      <c r="E40" s="619"/>
      <c r="F40" s="619"/>
      <c r="G40" s="300">
        <f>SUM(G10:G39)</f>
        <v>0</v>
      </c>
    </row>
    <row r="41" spans="1:7" ht="17.25" customHeight="1" thickBot="1">
      <c r="A41" s="299"/>
      <c r="B41" s="620" t="s">
        <v>190</v>
      </c>
      <c r="C41" s="620"/>
      <c r="D41" s="620"/>
      <c r="E41" s="620"/>
      <c r="F41" s="621"/>
      <c r="G41" s="140"/>
    </row>
    <row r="42" spans="1:7" ht="13.5" thickBot="1">
      <c r="A42" s="141"/>
      <c r="B42" s="142"/>
      <c r="C42" s="142"/>
      <c r="D42" s="143" t="s">
        <v>191</v>
      </c>
      <c r="E42" s="315" t="str">
        <f>Yaziyle(G41)</f>
        <v>Sıfır</v>
      </c>
      <c r="F42" s="316"/>
      <c r="G42" s="317"/>
    </row>
    <row r="44" spans="2:7" ht="12.75">
      <c r="B44" s="616"/>
      <c r="C44" s="610"/>
      <c r="D44" s="616"/>
      <c r="E44" s="610"/>
      <c r="F44" s="150"/>
      <c r="G44" s="126"/>
    </row>
    <row r="45" spans="2:6" ht="12.75">
      <c r="B45" s="617" t="s">
        <v>192</v>
      </c>
      <c r="C45" s="617"/>
      <c r="D45" s="617" t="s">
        <v>192</v>
      </c>
      <c r="E45" s="617"/>
      <c r="F45" s="301" t="s">
        <v>193</v>
      </c>
    </row>
    <row r="46" spans="2:6" ht="12.75">
      <c r="B46" s="876">
        <v>42400</v>
      </c>
      <c r="C46" s="876"/>
      <c r="D46" s="875">
        <v>42400</v>
      </c>
      <c r="E46" s="875"/>
      <c r="F46" s="874">
        <v>42400</v>
      </c>
    </row>
    <row r="47" spans="2:6" ht="12.75">
      <c r="B47" s="301"/>
      <c r="C47" s="301"/>
      <c r="D47" s="301"/>
      <c r="E47" s="301"/>
      <c r="F47" s="301"/>
    </row>
    <row r="48" spans="2:6" ht="12.75">
      <c r="B48" s="301"/>
      <c r="C48" s="301"/>
      <c r="D48" s="301"/>
      <c r="E48" s="301"/>
      <c r="F48" s="301"/>
    </row>
    <row r="49" spans="2:6" ht="12.75">
      <c r="B49" s="617" t="s">
        <v>98</v>
      </c>
      <c r="C49" s="617"/>
      <c r="D49" s="617" t="s">
        <v>204</v>
      </c>
      <c r="E49" s="617"/>
      <c r="F49" s="301" t="s">
        <v>206</v>
      </c>
    </row>
    <row r="50" spans="2:6" ht="12.75">
      <c r="B50" s="623" t="s">
        <v>194</v>
      </c>
      <c r="C50" s="623"/>
      <c r="D50" s="623" t="s">
        <v>62</v>
      </c>
      <c r="E50" s="623"/>
      <c r="F50" s="302" t="s">
        <v>63</v>
      </c>
    </row>
    <row r="51" spans="2:7" ht="12.75" customHeight="1">
      <c r="B51" s="622" t="s">
        <v>195</v>
      </c>
      <c r="C51" s="622"/>
      <c r="D51" s="622" t="s">
        <v>196</v>
      </c>
      <c r="E51" s="622"/>
      <c r="F51" s="144" t="s">
        <v>196</v>
      </c>
      <c r="G51" s="145"/>
    </row>
    <row r="52" ht="12.75">
      <c r="A52" s="146" t="s">
        <v>197</v>
      </c>
    </row>
  </sheetData>
  <sheetProtection/>
  <mergeCells count="56">
    <mergeCell ref="D46:E46"/>
    <mergeCell ref="B46:C46"/>
    <mergeCell ref="B51:C51"/>
    <mergeCell ref="D51:E51"/>
    <mergeCell ref="B49:C49"/>
    <mergeCell ref="D49:E49"/>
    <mergeCell ref="B50:C50"/>
    <mergeCell ref="D50:E50"/>
    <mergeCell ref="B44:C44"/>
    <mergeCell ref="D44:E44"/>
    <mergeCell ref="B45:C45"/>
    <mergeCell ref="D45:E45"/>
    <mergeCell ref="C39:D39"/>
    <mergeCell ref="B40:F40"/>
    <mergeCell ref="B41:F41"/>
    <mergeCell ref="C35:D35"/>
    <mergeCell ref="C36:D36"/>
    <mergeCell ref="C37:D37"/>
    <mergeCell ref="C38:D38"/>
    <mergeCell ref="C31:D31"/>
    <mergeCell ref="C32:D32"/>
    <mergeCell ref="C33:D33"/>
    <mergeCell ref="C34:D34"/>
    <mergeCell ref="C27:D27"/>
    <mergeCell ref="C28:D28"/>
    <mergeCell ref="C29:D29"/>
    <mergeCell ref="C30:D30"/>
    <mergeCell ref="C23:D23"/>
    <mergeCell ref="C24:D24"/>
    <mergeCell ref="C25:D25"/>
    <mergeCell ref="C26:D26"/>
    <mergeCell ref="C19:D19"/>
    <mergeCell ref="C20:D20"/>
    <mergeCell ref="C21:D21"/>
    <mergeCell ref="C22:D22"/>
    <mergeCell ref="C15:D15"/>
    <mergeCell ref="C16:D16"/>
    <mergeCell ref="C17:D17"/>
    <mergeCell ref="C18:D18"/>
    <mergeCell ref="C11:D11"/>
    <mergeCell ref="C12:D12"/>
    <mergeCell ref="C13:D13"/>
    <mergeCell ref="C14:D14"/>
    <mergeCell ref="A7:D7"/>
    <mergeCell ref="C8:D8"/>
    <mergeCell ref="C9:D9"/>
    <mergeCell ref="C10:D10"/>
    <mergeCell ref="A5:C5"/>
    <mergeCell ref="D5:E5"/>
    <mergeCell ref="A6:C6"/>
    <mergeCell ref="D6:E6"/>
    <mergeCell ref="A1:G1"/>
    <mergeCell ref="A3:C3"/>
    <mergeCell ref="D3:E3"/>
    <mergeCell ref="A4:C4"/>
    <mergeCell ref="D4:E4"/>
  </mergeCells>
  <printOptions horizontalCentered="1"/>
  <pageMargins left="0.3937007874015748" right="0.3937007874015748" top="0.5905511811023623" bottom="0.5905511811023623"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F_s_M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dc:creator>
  <cp:keywords/>
  <dc:description/>
  <cp:lastModifiedBy>ASUS</cp:lastModifiedBy>
  <cp:lastPrinted>2016-01-31T08:02:29Z</cp:lastPrinted>
  <dcterms:created xsi:type="dcterms:W3CDTF">2009-01-16T20:59:07Z</dcterms:created>
  <dcterms:modified xsi:type="dcterms:W3CDTF">2016-01-31T08:04:11Z</dcterms:modified>
  <cp:category/>
  <cp:version/>
  <cp:contentType/>
  <cp:contentStatus/>
</cp:coreProperties>
</file>